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51" windowWidth="17490" windowHeight="10920" activeTab="0"/>
  </bookViews>
  <sheets>
    <sheet name="数据" sheetId="1" r:id="rId1"/>
    <sheet name="图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<sst xmlns="http://schemas.openxmlformats.org/spreadsheetml/2006/main" count="164" uniqueCount="59">
  <si>
    <t>平均分</t>
  </si>
  <si>
    <t>课程目标1：*********。</t>
  </si>
  <si>
    <t>课程目标1</t>
  </si>
  <si>
    <t>课程目标2</t>
  </si>
  <si>
    <t>课程目标3</t>
  </si>
  <si>
    <t>课程目标2：*********。</t>
  </si>
  <si>
    <t>课程目标4</t>
  </si>
  <si>
    <t>XXX</t>
  </si>
  <si>
    <t>学号</t>
  </si>
  <si>
    <t>张三</t>
  </si>
  <si>
    <t>李四</t>
  </si>
  <si>
    <t>王五</t>
  </si>
  <si>
    <t>各个课程目标达成度</t>
  </si>
  <si>
    <t>课程目标5</t>
  </si>
  <si>
    <t>权重</t>
  </si>
  <si>
    <t>课程目标1达成度平均值</t>
  </si>
  <si>
    <t>课堂小测验</t>
  </si>
  <si>
    <t>作业</t>
  </si>
  <si>
    <t>在线答题</t>
  </si>
  <si>
    <t>课堂提问</t>
  </si>
  <si>
    <t>期中考试</t>
  </si>
  <si>
    <t>期末考试</t>
  </si>
  <si>
    <t>分值</t>
  </si>
  <si>
    <t>课堂小测验总成绩</t>
  </si>
  <si>
    <t>作业总成绩</t>
  </si>
  <si>
    <t>在线答题总成绩</t>
  </si>
  <si>
    <t>课堂提问总成绩</t>
  </si>
  <si>
    <t>期中考试总成绩</t>
  </si>
  <si>
    <t>期末考试总成绩</t>
  </si>
  <si>
    <t>班级</t>
  </si>
  <si>
    <t>课程目标2达成度平均值</t>
  </si>
  <si>
    <t>课程目标总达成度</t>
  </si>
  <si>
    <t>考核方式</t>
  </si>
  <si>
    <t>姓名</t>
  </si>
  <si>
    <r>
      <t>说明1：绿色区域是需要个人填写的内容，分值和权重必须填写，如果权重为0，则对应列下方不填数据。</t>
    </r>
    <r>
      <rPr>
        <b/>
        <sz val="12"/>
        <color indexed="10"/>
        <rFont val="宋体"/>
        <family val="0"/>
      </rPr>
      <t>说明2：其他数据会自动生成，图形在第二张数据表里面，自动生成。</t>
    </r>
    <r>
      <rPr>
        <b/>
        <sz val="12"/>
        <color indexed="12"/>
        <rFont val="宋体"/>
        <family val="0"/>
      </rPr>
      <t>说明3：玫红色区域数据是检验数据，分值总数应该是100才对，它是所有课程目标对应考核方式分数相加得到，权重和应该是1，它是该目标点各考核方式的权重相加得到。</t>
    </r>
    <r>
      <rPr>
        <b/>
        <sz val="12"/>
        <color indexed="10"/>
        <rFont val="宋体"/>
        <family val="0"/>
      </rPr>
      <t>说明4：考核方式的名称可以自己修改。</t>
    </r>
    <r>
      <rPr>
        <b/>
        <sz val="12"/>
        <color indexed="12"/>
        <rFont val="宋体"/>
        <family val="0"/>
      </rPr>
      <t>说明5：若学生数量不足60人，则将表格中的多余数据行删除。</t>
    </r>
    <r>
      <rPr>
        <b/>
        <sz val="12"/>
        <color indexed="10"/>
        <rFont val="宋体"/>
        <family val="0"/>
      </rPr>
      <t>说明6：若学生数超过60人，可在最后一名学生之前插入一行或多行，勿在最后一名学生之后一行插入，否则出错。</t>
    </r>
  </si>
  <si>
    <t>个人课程目标1达成度</t>
  </si>
  <si>
    <t>权重和</t>
  </si>
  <si>
    <t>个人课程目标2达成度</t>
  </si>
  <si>
    <t>课程目标6</t>
  </si>
  <si>
    <t>课程目标3：*********。</t>
  </si>
  <si>
    <t>课程目标4：*********。</t>
  </si>
  <si>
    <t>课程目标5：*********。</t>
  </si>
  <si>
    <t>课程目标6：*********。</t>
  </si>
  <si>
    <t>课程目标7：*********。</t>
  </si>
  <si>
    <t>课程目标8：*********。</t>
  </si>
  <si>
    <t>个人课程目标3达成度</t>
  </si>
  <si>
    <t>课程目标3达成度平均值</t>
  </si>
  <si>
    <t>个人课程目标4达成度</t>
  </si>
  <si>
    <t>课程目标4达成度平均值</t>
  </si>
  <si>
    <t>个人课程目标5达成度</t>
  </si>
  <si>
    <t>课程目标5达成度平均值</t>
  </si>
  <si>
    <t>个人课程目标6达成度</t>
  </si>
  <si>
    <t>课程目标6达成度平均值</t>
  </si>
  <si>
    <t>个人课程目标7达成度</t>
  </si>
  <si>
    <t>课程目标7达成度平均值</t>
  </si>
  <si>
    <t>个人课程目标8达成度</t>
  </si>
  <si>
    <t>课程目标8达成度平均值</t>
  </si>
  <si>
    <t>课程目标7</t>
  </si>
  <si>
    <t>课程目标8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</si>
</sst>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/&quot;通&quot;&quot;用&quot;&quot;格&quot;&quot;式&quot;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楷体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楷体"/>
      <family val="3"/>
    </font>
    <font>
      <sz val="11"/>
      <color indexed="12"/>
      <name val="楷体"/>
      <family val="3"/>
    </font>
    <font>
      <b/>
      <sz val="11"/>
      <color indexed="10"/>
      <name val="楷体"/>
      <family val="3"/>
    </font>
    <font>
      <b/>
      <sz val="11"/>
      <color indexed="36"/>
      <name val="楷体"/>
      <family val="3"/>
    </font>
    <font>
      <b/>
      <sz val="11"/>
      <color indexed="12"/>
      <name val="楷体"/>
      <family val="3"/>
    </font>
    <font>
      <b/>
      <sz val="11"/>
      <color indexed="36"/>
      <name val="黑体"/>
      <family val="3"/>
    </font>
    <font>
      <sz val="12"/>
      <name val="黑体"/>
      <family val="3"/>
    </font>
    <font>
      <sz val="12"/>
      <color indexed="10"/>
      <name val="宋体"/>
      <family val="0"/>
    </font>
    <font>
      <sz val="11"/>
      <name val="楷体"/>
      <family val="3"/>
    </font>
    <font>
      <b/>
      <sz val="11"/>
      <name val="楷体"/>
      <family val="3"/>
    </font>
    <font>
      <b/>
      <sz val="12"/>
      <name val="宋体"/>
      <family val="0"/>
    </font>
    <font>
      <b/>
      <sz val="11"/>
      <color indexed="12"/>
      <name val="宋体"/>
      <family val="0"/>
    </font>
    <font>
      <b/>
      <sz val="12"/>
      <name val="楷体"/>
      <family val="3"/>
    </font>
    <font>
      <b/>
      <sz val="12"/>
      <color indexed="12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2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57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" fillId="0" borderId="0">
      <alignment vertical="center"/>
      <protection/>
    </xf>
    <xf numFmtId="0" fontId="43" fillId="21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21" fillId="2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2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3" fillId="32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vertical="center"/>
    </xf>
    <xf numFmtId="0" fontId="3" fillId="0" borderId="13" xfId="40" applyFont="1" applyBorder="1" applyAlignment="1">
      <alignment vertical="center" wrapText="1"/>
      <protection/>
    </xf>
    <xf numFmtId="0" fontId="15" fillId="0" borderId="0" xfId="0" applyFont="1" applyAlignment="1">
      <alignment vertical="center"/>
    </xf>
    <xf numFmtId="0" fontId="16" fillId="32" borderId="18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18" xfId="40" applyFont="1" applyFill="1" applyBorder="1" applyAlignment="1">
      <alignment horizontal="center" vertical="center" wrapText="1"/>
      <protection/>
    </xf>
    <xf numFmtId="0" fontId="10" fillId="0" borderId="19" xfId="40" applyFont="1" applyFill="1" applyBorder="1" applyAlignment="1">
      <alignment horizontal="center" vertical="center" wrapText="1"/>
      <protection/>
    </xf>
    <xf numFmtId="0" fontId="2" fillId="32" borderId="17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left" vertical="center" wrapText="1"/>
    </xf>
    <xf numFmtId="0" fontId="18" fillId="34" borderId="20" xfId="0" applyFont="1" applyFill="1" applyBorder="1" applyAlignment="1">
      <alignment horizontal="left" vertical="center" wrapText="1"/>
    </xf>
    <xf numFmtId="0" fontId="18" fillId="34" borderId="21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课程目标达成评价值（定量分析）</a:t>
            </a:r>
          </a:p>
        </c:rich>
      </c:tx>
      <c:layout>
        <c:manualLayout>
          <c:xMode val="factor"/>
          <c:yMode val="factor"/>
          <c:x val="-0.105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85"/>
          <c:w val="0.9372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515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'图表'!$M$5:$M$9</c:f>
              <c:strCache/>
            </c:strRef>
          </c:cat>
          <c:val>
            <c:numRef>
              <c:f>'图表'!$N$5:$N$12</c:f>
              <c:numCache/>
            </c:numRef>
          </c:val>
        </c:ser>
        <c:overlap val="-50"/>
        <c:gapWidth val="350"/>
        <c:axId val="5152077"/>
        <c:axId val="46368694"/>
      </c:barChart>
      <c:catAx>
        <c:axId val="5152077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8694"/>
        <c:crosses val="autoZero"/>
        <c:auto val="0"/>
        <c:lblOffset val="100"/>
        <c:tickLblSkip val="1"/>
        <c:noMultiLvlLbl val="0"/>
      </c:catAx>
      <c:valAx>
        <c:axId val="463686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At val="1"/>
        <c:crossBetween val="between"/>
        <c:dispUnits/>
        <c:min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达成分布图（定量分析）</a:t>
            </a:r>
          </a:p>
        </c:rich>
      </c:tx>
      <c:layout>
        <c:manualLayout>
          <c:xMode val="factor"/>
          <c:yMode val="factor"/>
          <c:x val="-0.10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1"/>
          <c:w val="0.9362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yVal>
            <c:numRef>
              <c:f>'数据'!$P$6:$P$65</c:f>
              <c:numCache>
                <c:ptCount val="60"/>
                <c:pt idx="0">
                  <c:v>0.7443333333333333</c:v>
                </c:pt>
                <c:pt idx="1">
                  <c:v>0.5943333333333334</c:v>
                </c:pt>
                <c:pt idx="2">
                  <c:v>0.7446666666666666</c:v>
                </c:pt>
                <c:pt idx="3">
                  <c:v>0.617</c:v>
                </c:pt>
                <c:pt idx="4">
                  <c:v>0.7026666666666667</c:v>
                </c:pt>
                <c:pt idx="5">
                  <c:v>0.7250000000000001</c:v>
                </c:pt>
                <c:pt idx="6">
                  <c:v>0.4756666666666667</c:v>
                </c:pt>
                <c:pt idx="7">
                  <c:v>0.6606666666666667</c:v>
                </c:pt>
                <c:pt idx="8">
                  <c:v>0.6663333333333333</c:v>
                </c:pt>
                <c:pt idx="9">
                  <c:v>0.7443333333333334</c:v>
                </c:pt>
                <c:pt idx="10">
                  <c:v>0.7293333333333334</c:v>
                </c:pt>
                <c:pt idx="11">
                  <c:v>0.6463333333333334</c:v>
                </c:pt>
                <c:pt idx="12">
                  <c:v>0.6713333333333333</c:v>
                </c:pt>
                <c:pt idx="13">
                  <c:v>0.704</c:v>
                </c:pt>
                <c:pt idx="14">
                  <c:v>0.6426666666666667</c:v>
                </c:pt>
                <c:pt idx="15">
                  <c:v>0.658</c:v>
                </c:pt>
                <c:pt idx="16">
                  <c:v>0.6976666666666667</c:v>
                </c:pt>
                <c:pt idx="17">
                  <c:v>0.6576666666666666</c:v>
                </c:pt>
                <c:pt idx="18">
                  <c:v>0.7993333333333333</c:v>
                </c:pt>
                <c:pt idx="19">
                  <c:v>0.6786666666666668</c:v>
                </c:pt>
                <c:pt idx="20">
                  <c:v>0.5680000000000001</c:v>
                </c:pt>
                <c:pt idx="21">
                  <c:v>0.5116666666666667</c:v>
                </c:pt>
                <c:pt idx="22">
                  <c:v>0.6753333333333333</c:v>
                </c:pt>
                <c:pt idx="23">
                  <c:v>0.658</c:v>
                </c:pt>
                <c:pt idx="24">
                  <c:v>0.6743333333333333</c:v>
                </c:pt>
                <c:pt idx="25">
                  <c:v>0.7330000000000001</c:v>
                </c:pt>
                <c:pt idx="26">
                  <c:v>0.5523333333333333</c:v>
                </c:pt>
                <c:pt idx="27">
                  <c:v>0.5516666666666667</c:v>
                </c:pt>
                <c:pt idx="28">
                  <c:v>0.643</c:v>
                </c:pt>
                <c:pt idx="29">
                  <c:v>0.5606666666666666</c:v>
                </c:pt>
                <c:pt idx="30">
                  <c:v>0.7713333333333333</c:v>
                </c:pt>
                <c:pt idx="31">
                  <c:v>0.6776666666666666</c:v>
                </c:pt>
                <c:pt idx="32">
                  <c:v>0.6806666666666668</c:v>
                </c:pt>
                <c:pt idx="33">
                  <c:v>0.7143333333333333</c:v>
                </c:pt>
                <c:pt idx="34">
                  <c:v>0.706</c:v>
                </c:pt>
                <c:pt idx="35">
                  <c:v>0.5563333333333333</c:v>
                </c:pt>
                <c:pt idx="36">
                  <c:v>0.5589999999999999</c:v>
                </c:pt>
                <c:pt idx="37">
                  <c:v>0.6656666666666666</c:v>
                </c:pt>
                <c:pt idx="38">
                  <c:v>0.6896666666666667</c:v>
                </c:pt>
                <c:pt idx="39">
                  <c:v>0.6723333333333333</c:v>
                </c:pt>
                <c:pt idx="40">
                  <c:v>0.5643333333333334</c:v>
                </c:pt>
                <c:pt idx="41">
                  <c:v>0.587</c:v>
                </c:pt>
                <c:pt idx="42">
                  <c:v>0.6413333333333333</c:v>
                </c:pt>
                <c:pt idx="43">
                  <c:v>0.5663333333333334</c:v>
                </c:pt>
                <c:pt idx="44">
                  <c:v>0.5903333333333334</c:v>
                </c:pt>
                <c:pt idx="45">
                  <c:v>0.7646666666666666</c:v>
                </c:pt>
                <c:pt idx="46">
                  <c:v>0.6893333333333334</c:v>
                </c:pt>
                <c:pt idx="47">
                  <c:v>0.7656666666666667</c:v>
                </c:pt>
                <c:pt idx="48">
                  <c:v>0.673</c:v>
                </c:pt>
                <c:pt idx="49">
                  <c:v>0.6613333333333333</c:v>
                </c:pt>
                <c:pt idx="50">
                  <c:v>0.796</c:v>
                </c:pt>
                <c:pt idx="51">
                  <c:v>0.667</c:v>
                </c:pt>
                <c:pt idx="52">
                  <c:v>0.539</c:v>
                </c:pt>
                <c:pt idx="53">
                  <c:v>0.7126666666666667</c:v>
                </c:pt>
                <c:pt idx="54">
                  <c:v>0.652</c:v>
                </c:pt>
                <c:pt idx="55">
                  <c:v>0.5389999999999999</c:v>
                </c:pt>
                <c:pt idx="56">
                  <c:v>0.6839999999999999</c:v>
                </c:pt>
                <c:pt idx="57">
                  <c:v>0.5896666666666667</c:v>
                </c:pt>
                <c:pt idx="58">
                  <c:v>0.6976666666666667</c:v>
                </c:pt>
                <c:pt idx="59">
                  <c:v>0.48933333333333334</c:v>
                </c:pt>
              </c:numCache>
            </c:numRef>
          </c:yVal>
          <c:smooth val="0"/>
        </c:ser>
        <c:ser>
          <c:idx val="2"/>
          <c:order val="1"/>
          <c:tx>
            <c:v>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'数据'!$Q$6:$Q$65</c:f>
              <c:numCache>
                <c:ptCount val="60"/>
                <c:pt idx="0">
                  <c:v>0.6541777777777777</c:v>
                </c:pt>
                <c:pt idx="1">
                  <c:v>0.6541777777777777</c:v>
                </c:pt>
                <c:pt idx="2">
                  <c:v>0.6541777777777777</c:v>
                </c:pt>
                <c:pt idx="3">
                  <c:v>0.6541777777777777</c:v>
                </c:pt>
                <c:pt idx="4">
                  <c:v>0.6541777777777777</c:v>
                </c:pt>
                <c:pt idx="5">
                  <c:v>0.6541777777777777</c:v>
                </c:pt>
                <c:pt idx="6">
                  <c:v>0.6541777777777777</c:v>
                </c:pt>
                <c:pt idx="7">
                  <c:v>0.6541777777777777</c:v>
                </c:pt>
                <c:pt idx="8">
                  <c:v>0.6541777777777777</c:v>
                </c:pt>
                <c:pt idx="9">
                  <c:v>0.6541777777777777</c:v>
                </c:pt>
                <c:pt idx="10">
                  <c:v>0.6541777777777777</c:v>
                </c:pt>
                <c:pt idx="11">
                  <c:v>0.6541777777777777</c:v>
                </c:pt>
                <c:pt idx="12">
                  <c:v>0.6541777777777777</c:v>
                </c:pt>
                <c:pt idx="13">
                  <c:v>0.6541777777777777</c:v>
                </c:pt>
                <c:pt idx="14">
                  <c:v>0.6541777777777777</c:v>
                </c:pt>
                <c:pt idx="15">
                  <c:v>0.6541777777777777</c:v>
                </c:pt>
                <c:pt idx="16">
                  <c:v>0.6541777777777777</c:v>
                </c:pt>
                <c:pt idx="17">
                  <c:v>0.6541777777777777</c:v>
                </c:pt>
                <c:pt idx="18">
                  <c:v>0.6541777777777777</c:v>
                </c:pt>
                <c:pt idx="19">
                  <c:v>0.6541777777777777</c:v>
                </c:pt>
                <c:pt idx="20">
                  <c:v>0.6541777777777777</c:v>
                </c:pt>
                <c:pt idx="21">
                  <c:v>0.6541777777777777</c:v>
                </c:pt>
                <c:pt idx="22">
                  <c:v>0.6541777777777777</c:v>
                </c:pt>
                <c:pt idx="23">
                  <c:v>0.6541777777777777</c:v>
                </c:pt>
                <c:pt idx="24">
                  <c:v>0.6541777777777777</c:v>
                </c:pt>
                <c:pt idx="25">
                  <c:v>0.6541777777777777</c:v>
                </c:pt>
                <c:pt idx="26">
                  <c:v>0.6541777777777777</c:v>
                </c:pt>
                <c:pt idx="27">
                  <c:v>0.6541777777777777</c:v>
                </c:pt>
                <c:pt idx="28">
                  <c:v>0.6541777777777777</c:v>
                </c:pt>
                <c:pt idx="29">
                  <c:v>0.6541777777777777</c:v>
                </c:pt>
                <c:pt idx="30">
                  <c:v>0.6541777777777777</c:v>
                </c:pt>
                <c:pt idx="31">
                  <c:v>0.6541777777777777</c:v>
                </c:pt>
                <c:pt idx="32">
                  <c:v>0.6541777777777777</c:v>
                </c:pt>
                <c:pt idx="33">
                  <c:v>0.6541777777777777</c:v>
                </c:pt>
                <c:pt idx="34">
                  <c:v>0.6541777777777777</c:v>
                </c:pt>
                <c:pt idx="35">
                  <c:v>0.6541777777777777</c:v>
                </c:pt>
                <c:pt idx="36">
                  <c:v>0.6541777777777777</c:v>
                </c:pt>
                <c:pt idx="37">
                  <c:v>0.6541777777777777</c:v>
                </c:pt>
                <c:pt idx="38">
                  <c:v>0.6541777777777777</c:v>
                </c:pt>
                <c:pt idx="39">
                  <c:v>0.6541777777777777</c:v>
                </c:pt>
                <c:pt idx="40">
                  <c:v>0.6541777777777777</c:v>
                </c:pt>
                <c:pt idx="41">
                  <c:v>0.6541777777777777</c:v>
                </c:pt>
                <c:pt idx="42">
                  <c:v>0.6541777777777777</c:v>
                </c:pt>
                <c:pt idx="43">
                  <c:v>0.6541777777777777</c:v>
                </c:pt>
                <c:pt idx="44">
                  <c:v>0.6541777777777777</c:v>
                </c:pt>
                <c:pt idx="45">
                  <c:v>0.6541777777777777</c:v>
                </c:pt>
                <c:pt idx="46">
                  <c:v>0.6541777777777777</c:v>
                </c:pt>
                <c:pt idx="47">
                  <c:v>0.6541777777777777</c:v>
                </c:pt>
                <c:pt idx="48">
                  <c:v>0.6541777777777777</c:v>
                </c:pt>
                <c:pt idx="49">
                  <c:v>0.6541777777777777</c:v>
                </c:pt>
                <c:pt idx="50">
                  <c:v>0.6541777777777777</c:v>
                </c:pt>
                <c:pt idx="51">
                  <c:v>0.6541777777777777</c:v>
                </c:pt>
                <c:pt idx="52">
                  <c:v>0.6541777777777777</c:v>
                </c:pt>
                <c:pt idx="53">
                  <c:v>0.6541777777777777</c:v>
                </c:pt>
                <c:pt idx="54">
                  <c:v>0.6541777777777777</c:v>
                </c:pt>
                <c:pt idx="55">
                  <c:v>0.6541777777777777</c:v>
                </c:pt>
                <c:pt idx="56">
                  <c:v>0.6541777777777777</c:v>
                </c:pt>
                <c:pt idx="57">
                  <c:v>0.6541777777777777</c:v>
                </c:pt>
                <c:pt idx="58">
                  <c:v>0.6541777777777777</c:v>
                </c:pt>
                <c:pt idx="59">
                  <c:v>0.6541777777777777</c:v>
                </c:pt>
              </c:numCache>
            </c:numRef>
          </c:yVal>
          <c:smooth val="0"/>
        </c:ser>
        <c:axId val="14665063"/>
        <c:axId val="64876704"/>
      </c:scatterChart>
      <c:valAx>
        <c:axId val="1466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0"/>
        <c:crossBetween val="midCat"/>
        <c:dispUnits/>
      </c:valAx>
      <c:valAx>
        <c:axId val="648767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达成分布图（定量分析）</a:t>
            </a:r>
          </a:p>
        </c:rich>
      </c:tx>
      <c:layout>
        <c:manualLayout>
          <c:xMode val="factor"/>
          <c:yMode val="factor"/>
          <c:x val="-0.096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1"/>
          <c:w val="0.943"/>
          <c:h val="0.852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'数据'!$X$6:$X$65</c:f>
              <c:numCache>
                <c:ptCount val="60"/>
                <c:pt idx="0">
                  <c:v>0.905</c:v>
                </c:pt>
                <c:pt idx="1">
                  <c:v>0.78</c:v>
                </c:pt>
                <c:pt idx="2">
                  <c:v>0.6950000000000001</c:v>
                </c:pt>
                <c:pt idx="3">
                  <c:v>0.8700000000000001</c:v>
                </c:pt>
                <c:pt idx="4">
                  <c:v>0.895</c:v>
                </c:pt>
                <c:pt idx="5">
                  <c:v>0.815</c:v>
                </c:pt>
                <c:pt idx="6">
                  <c:v>0.5449999999999999</c:v>
                </c:pt>
                <c:pt idx="7">
                  <c:v>0.5549999999999999</c:v>
                </c:pt>
                <c:pt idx="8">
                  <c:v>0.905</c:v>
                </c:pt>
                <c:pt idx="9">
                  <c:v>0.965</c:v>
                </c:pt>
                <c:pt idx="10">
                  <c:v>0.885</c:v>
                </c:pt>
                <c:pt idx="11">
                  <c:v>0.8250000000000001</c:v>
                </c:pt>
                <c:pt idx="12">
                  <c:v>0.78</c:v>
                </c:pt>
                <c:pt idx="13">
                  <c:v>0.625</c:v>
                </c:pt>
                <c:pt idx="14">
                  <c:v>0.7</c:v>
                </c:pt>
                <c:pt idx="15">
                  <c:v>0.83</c:v>
                </c:pt>
                <c:pt idx="16">
                  <c:v>0.77</c:v>
                </c:pt>
                <c:pt idx="17">
                  <c:v>0.77</c:v>
                </c:pt>
                <c:pt idx="18">
                  <c:v>0.6950000000000001</c:v>
                </c:pt>
                <c:pt idx="19">
                  <c:v>0.7550000000000001</c:v>
                </c:pt>
                <c:pt idx="20">
                  <c:v>0.5449999999999999</c:v>
                </c:pt>
                <c:pt idx="21">
                  <c:v>0.56</c:v>
                </c:pt>
                <c:pt idx="22">
                  <c:v>0.95</c:v>
                </c:pt>
                <c:pt idx="23">
                  <c:v>0.705</c:v>
                </c:pt>
                <c:pt idx="24">
                  <c:v>0.73</c:v>
                </c:pt>
                <c:pt idx="25">
                  <c:v>0.8700000000000001</c:v>
                </c:pt>
                <c:pt idx="26">
                  <c:v>0.595</c:v>
                </c:pt>
                <c:pt idx="27">
                  <c:v>0.7</c:v>
                </c:pt>
                <c:pt idx="28">
                  <c:v>0.6799999999999999</c:v>
                </c:pt>
                <c:pt idx="29">
                  <c:v>0.6000000000000001</c:v>
                </c:pt>
                <c:pt idx="30">
                  <c:v>0.76</c:v>
                </c:pt>
                <c:pt idx="31">
                  <c:v>0.77</c:v>
                </c:pt>
                <c:pt idx="32">
                  <c:v>0.5</c:v>
                </c:pt>
                <c:pt idx="33">
                  <c:v>0.685</c:v>
                </c:pt>
                <c:pt idx="34">
                  <c:v>0.845</c:v>
                </c:pt>
                <c:pt idx="35">
                  <c:v>0.575</c:v>
                </c:pt>
                <c:pt idx="36">
                  <c:v>0.655</c:v>
                </c:pt>
                <c:pt idx="37">
                  <c:v>0.6950000000000001</c:v>
                </c:pt>
                <c:pt idx="38">
                  <c:v>0.635</c:v>
                </c:pt>
                <c:pt idx="39">
                  <c:v>0.72</c:v>
                </c:pt>
                <c:pt idx="40">
                  <c:v>0.6</c:v>
                </c:pt>
                <c:pt idx="41">
                  <c:v>0.8200000000000001</c:v>
                </c:pt>
                <c:pt idx="42">
                  <c:v>0.775</c:v>
                </c:pt>
                <c:pt idx="43">
                  <c:v>0.76</c:v>
                </c:pt>
                <c:pt idx="44">
                  <c:v>0.915</c:v>
                </c:pt>
                <c:pt idx="45">
                  <c:v>0.675</c:v>
                </c:pt>
                <c:pt idx="46">
                  <c:v>0.7749999999999999</c:v>
                </c:pt>
                <c:pt idx="47">
                  <c:v>0.685</c:v>
                </c:pt>
                <c:pt idx="48">
                  <c:v>0.78</c:v>
                </c:pt>
                <c:pt idx="49">
                  <c:v>0.595</c:v>
                </c:pt>
                <c:pt idx="50">
                  <c:v>0.7350000000000001</c:v>
                </c:pt>
                <c:pt idx="51">
                  <c:v>0.585</c:v>
                </c:pt>
                <c:pt idx="52">
                  <c:v>0.8499999999999999</c:v>
                </c:pt>
                <c:pt idx="53">
                  <c:v>0.765</c:v>
                </c:pt>
                <c:pt idx="54">
                  <c:v>0.8499999999999999</c:v>
                </c:pt>
                <c:pt idx="55">
                  <c:v>0.575</c:v>
                </c:pt>
                <c:pt idx="56">
                  <c:v>0.7849999999999999</c:v>
                </c:pt>
                <c:pt idx="57">
                  <c:v>0.81</c:v>
                </c:pt>
                <c:pt idx="58">
                  <c:v>0.72</c:v>
                </c:pt>
                <c:pt idx="59">
                  <c:v>0.7650000000000001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'数据'!$Y$6:$Y$65</c:f>
              <c:numCache>
                <c:ptCount val="60"/>
                <c:pt idx="0">
                  <c:v>0.736</c:v>
                </c:pt>
                <c:pt idx="1">
                  <c:v>0.736</c:v>
                </c:pt>
                <c:pt idx="2">
                  <c:v>0.736</c:v>
                </c:pt>
                <c:pt idx="3">
                  <c:v>0.736</c:v>
                </c:pt>
                <c:pt idx="4">
                  <c:v>0.736</c:v>
                </c:pt>
                <c:pt idx="5">
                  <c:v>0.736</c:v>
                </c:pt>
                <c:pt idx="6">
                  <c:v>0.736</c:v>
                </c:pt>
                <c:pt idx="7">
                  <c:v>0.736</c:v>
                </c:pt>
                <c:pt idx="8">
                  <c:v>0.736</c:v>
                </c:pt>
                <c:pt idx="9">
                  <c:v>0.736</c:v>
                </c:pt>
                <c:pt idx="10">
                  <c:v>0.736</c:v>
                </c:pt>
                <c:pt idx="11">
                  <c:v>0.736</c:v>
                </c:pt>
                <c:pt idx="12">
                  <c:v>0.736</c:v>
                </c:pt>
                <c:pt idx="13">
                  <c:v>0.736</c:v>
                </c:pt>
                <c:pt idx="14">
                  <c:v>0.736</c:v>
                </c:pt>
                <c:pt idx="15">
                  <c:v>0.736</c:v>
                </c:pt>
                <c:pt idx="16">
                  <c:v>0.736</c:v>
                </c:pt>
                <c:pt idx="17">
                  <c:v>0.736</c:v>
                </c:pt>
                <c:pt idx="18">
                  <c:v>0.736</c:v>
                </c:pt>
                <c:pt idx="19">
                  <c:v>0.736</c:v>
                </c:pt>
                <c:pt idx="20">
                  <c:v>0.736</c:v>
                </c:pt>
                <c:pt idx="21">
                  <c:v>0.736</c:v>
                </c:pt>
                <c:pt idx="22">
                  <c:v>0.736</c:v>
                </c:pt>
                <c:pt idx="23">
                  <c:v>0.736</c:v>
                </c:pt>
                <c:pt idx="24">
                  <c:v>0.736</c:v>
                </c:pt>
                <c:pt idx="25">
                  <c:v>0.736</c:v>
                </c:pt>
                <c:pt idx="26">
                  <c:v>0.736</c:v>
                </c:pt>
                <c:pt idx="27">
                  <c:v>0.736</c:v>
                </c:pt>
                <c:pt idx="28">
                  <c:v>0.736</c:v>
                </c:pt>
                <c:pt idx="29">
                  <c:v>0.736</c:v>
                </c:pt>
                <c:pt idx="30">
                  <c:v>0.736</c:v>
                </c:pt>
                <c:pt idx="31">
                  <c:v>0.736</c:v>
                </c:pt>
                <c:pt idx="32">
                  <c:v>0.736</c:v>
                </c:pt>
                <c:pt idx="33">
                  <c:v>0.736</c:v>
                </c:pt>
                <c:pt idx="34">
                  <c:v>0.736</c:v>
                </c:pt>
                <c:pt idx="35">
                  <c:v>0.736</c:v>
                </c:pt>
                <c:pt idx="36">
                  <c:v>0.736</c:v>
                </c:pt>
                <c:pt idx="37">
                  <c:v>0.736</c:v>
                </c:pt>
                <c:pt idx="38">
                  <c:v>0.736</c:v>
                </c:pt>
                <c:pt idx="39">
                  <c:v>0.736</c:v>
                </c:pt>
                <c:pt idx="40">
                  <c:v>0.736</c:v>
                </c:pt>
                <c:pt idx="41">
                  <c:v>0.736</c:v>
                </c:pt>
                <c:pt idx="42">
                  <c:v>0.736</c:v>
                </c:pt>
                <c:pt idx="43">
                  <c:v>0.736</c:v>
                </c:pt>
                <c:pt idx="44">
                  <c:v>0.736</c:v>
                </c:pt>
                <c:pt idx="45">
                  <c:v>0.736</c:v>
                </c:pt>
                <c:pt idx="46">
                  <c:v>0.736</c:v>
                </c:pt>
                <c:pt idx="47">
                  <c:v>0.736</c:v>
                </c:pt>
                <c:pt idx="48">
                  <c:v>0.736</c:v>
                </c:pt>
                <c:pt idx="49">
                  <c:v>0.736</c:v>
                </c:pt>
                <c:pt idx="50">
                  <c:v>0.736</c:v>
                </c:pt>
                <c:pt idx="51">
                  <c:v>0.736</c:v>
                </c:pt>
                <c:pt idx="52">
                  <c:v>0.736</c:v>
                </c:pt>
                <c:pt idx="53">
                  <c:v>0.736</c:v>
                </c:pt>
                <c:pt idx="54">
                  <c:v>0.736</c:v>
                </c:pt>
                <c:pt idx="55">
                  <c:v>0.736</c:v>
                </c:pt>
                <c:pt idx="56">
                  <c:v>0.736</c:v>
                </c:pt>
                <c:pt idx="57">
                  <c:v>0.736</c:v>
                </c:pt>
                <c:pt idx="58">
                  <c:v>0.736</c:v>
                </c:pt>
                <c:pt idx="59">
                  <c:v>0.736</c:v>
                </c:pt>
              </c:numCache>
            </c:numRef>
          </c:yVal>
          <c:smooth val="0"/>
        </c:ser>
        <c:axId val="47019425"/>
        <c:axId val="20521642"/>
      </c:scatterChart>
      <c:valAx>
        <c:axId val="4701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642"/>
        <c:crosses val="autoZero"/>
        <c:crossBetween val="midCat"/>
        <c:dispUnits/>
      </c:valAx>
      <c:valAx>
        <c:axId val="2052164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19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6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达成分布图（定量分析）</a:t>
            </a:r>
          </a:p>
        </c:rich>
      </c:tx>
      <c:layout>
        <c:manualLayout>
          <c:xMode val="factor"/>
          <c:yMode val="factor"/>
          <c:x val="-0.096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025"/>
          <c:w val="0.943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'数据'!$BD$6:$BD$65</c:f>
              <c:numCache>
                <c:ptCount val="60"/>
                <c:pt idx="0">
                  <c:v>0.9016666666666666</c:v>
                </c:pt>
                <c:pt idx="1">
                  <c:v>0.7825</c:v>
                </c:pt>
                <c:pt idx="2">
                  <c:v>0.8858333333333333</c:v>
                </c:pt>
                <c:pt idx="3">
                  <c:v>0.6308333333333334</c:v>
                </c:pt>
                <c:pt idx="4">
                  <c:v>0.8408333333333333</c:v>
                </c:pt>
                <c:pt idx="5">
                  <c:v>0.7708333333333334</c:v>
                </c:pt>
                <c:pt idx="6">
                  <c:v>0.6291666666666667</c:v>
                </c:pt>
                <c:pt idx="7">
                  <c:v>0.7549999999999999</c:v>
                </c:pt>
                <c:pt idx="8">
                  <c:v>0.8533333333333334</c:v>
                </c:pt>
                <c:pt idx="9">
                  <c:v>0.81</c:v>
                </c:pt>
                <c:pt idx="10">
                  <c:v>0.7925</c:v>
                </c:pt>
                <c:pt idx="11">
                  <c:v>0.6699999999999999</c:v>
                </c:pt>
                <c:pt idx="12">
                  <c:v>0.8166666666666667</c:v>
                </c:pt>
                <c:pt idx="13">
                  <c:v>0.8858333333333333</c:v>
                </c:pt>
                <c:pt idx="14">
                  <c:v>0.8374999999999999</c:v>
                </c:pt>
                <c:pt idx="15">
                  <c:v>0.7324999999999999</c:v>
                </c:pt>
                <c:pt idx="16">
                  <c:v>0.9091666666666667</c:v>
                </c:pt>
                <c:pt idx="17">
                  <c:v>0.6549999999999999</c:v>
                </c:pt>
                <c:pt idx="18">
                  <c:v>0.8258333333333333</c:v>
                </c:pt>
                <c:pt idx="19">
                  <c:v>0.7533333333333333</c:v>
                </c:pt>
                <c:pt idx="20">
                  <c:v>0.7383333333333333</c:v>
                </c:pt>
                <c:pt idx="21">
                  <c:v>0.5841666666666666</c:v>
                </c:pt>
                <c:pt idx="22">
                  <c:v>0.8916666666666666</c:v>
                </c:pt>
                <c:pt idx="23">
                  <c:v>0.8166666666666667</c:v>
                </c:pt>
                <c:pt idx="24">
                  <c:v>0.9316666666666666</c:v>
                </c:pt>
                <c:pt idx="25">
                  <c:v>0.8775</c:v>
                </c:pt>
                <c:pt idx="26">
                  <c:v>0.6158333333333332</c:v>
                </c:pt>
                <c:pt idx="27">
                  <c:v>0.6008333333333333</c:v>
                </c:pt>
                <c:pt idx="28">
                  <c:v>0.8066666666666666</c:v>
                </c:pt>
                <c:pt idx="29">
                  <c:v>0.7066666666666666</c:v>
                </c:pt>
                <c:pt idx="30">
                  <c:v>0.8799999999999999</c:v>
                </c:pt>
                <c:pt idx="31">
                  <c:v>0.8683333333333334</c:v>
                </c:pt>
                <c:pt idx="32">
                  <c:v>0.7216666666666667</c:v>
                </c:pt>
                <c:pt idx="33">
                  <c:v>0.9391666666666667</c:v>
                </c:pt>
                <c:pt idx="34">
                  <c:v>0.8333333333333333</c:v>
                </c:pt>
                <c:pt idx="35">
                  <c:v>0.5916666666666666</c:v>
                </c:pt>
                <c:pt idx="36">
                  <c:v>0.635</c:v>
                </c:pt>
                <c:pt idx="37">
                  <c:v>0.6775</c:v>
                </c:pt>
                <c:pt idx="38">
                  <c:v>0.7633333333333334</c:v>
                </c:pt>
                <c:pt idx="39">
                  <c:v>0.8775</c:v>
                </c:pt>
                <c:pt idx="40">
                  <c:v>0.6425</c:v>
                </c:pt>
                <c:pt idx="41">
                  <c:v>0.5616666666666666</c:v>
                </c:pt>
                <c:pt idx="42">
                  <c:v>0.8058333333333333</c:v>
                </c:pt>
                <c:pt idx="43">
                  <c:v>0.5825</c:v>
                </c:pt>
                <c:pt idx="44">
                  <c:v>0.7133333333333334</c:v>
                </c:pt>
                <c:pt idx="45">
                  <c:v>0.85</c:v>
                </c:pt>
                <c:pt idx="46">
                  <c:v>0.7533333333333333</c:v>
                </c:pt>
                <c:pt idx="47">
                  <c:v>0.9075</c:v>
                </c:pt>
                <c:pt idx="48">
                  <c:v>0.7224999999999999</c:v>
                </c:pt>
                <c:pt idx="49">
                  <c:v>0.7866666666666666</c:v>
                </c:pt>
                <c:pt idx="50">
                  <c:v>0.955</c:v>
                </c:pt>
                <c:pt idx="51">
                  <c:v>0.9166666666666666</c:v>
                </c:pt>
                <c:pt idx="52">
                  <c:v>0.6291666666666667</c:v>
                </c:pt>
                <c:pt idx="53">
                  <c:v>0.845</c:v>
                </c:pt>
                <c:pt idx="54">
                  <c:v>0.7474999999999999</c:v>
                </c:pt>
                <c:pt idx="55">
                  <c:v>0.6383333333333333</c:v>
                </c:pt>
                <c:pt idx="56">
                  <c:v>0.7516666666666666</c:v>
                </c:pt>
                <c:pt idx="57">
                  <c:v>0.6216666666666666</c:v>
                </c:pt>
                <c:pt idx="58">
                  <c:v>0.6941666666666666</c:v>
                </c:pt>
                <c:pt idx="59">
                  <c:v>0.5308333333333333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'数据'!$BE$6:$BE$65</c:f>
              <c:numCache>
                <c:ptCount val="60"/>
                <c:pt idx="0">
                  <c:v>0.7625277777777777</c:v>
                </c:pt>
                <c:pt idx="1">
                  <c:v>0.7625277777777777</c:v>
                </c:pt>
                <c:pt idx="2">
                  <c:v>0.7625277777777777</c:v>
                </c:pt>
                <c:pt idx="3">
                  <c:v>0.7625277777777777</c:v>
                </c:pt>
                <c:pt idx="4">
                  <c:v>0.7625277777777777</c:v>
                </c:pt>
                <c:pt idx="5">
                  <c:v>0.7625277777777777</c:v>
                </c:pt>
                <c:pt idx="6">
                  <c:v>0.7625277777777777</c:v>
                </c:pt>
                <c:pt idx="7">
                  <c:v>0.7625277777777777</c:v>
                </c:pt>
                <c:pt idx="8">
                  <c:v>0.7625277777777777</c:v>
                </c:pt>
                <c:pt idx="9">
                  <c:v>0.7625277777777777</c:v>
                </c:pt>
                <c:pt idx="10">
                  <c:v>0.7625277777777777</c:v>
                </c:pt>
                <c:pt idx="11">
                  <c:v>0.7625277777777777</c:v>
                </c:pt>
                <c:pt idx="12">
                  <c:v>0.7625277777777777</c:v>
                </c:pt>
                <c:pt idx="13">
                  <c:v>0.7625277777777777</c:v>
                </c:pt>
                <c:pt idx="14">
                  <c:v>0.7625277777777777</c:v>
                </c:pt>
                <c:pt idx="15">
                  <c:v>0.7625277777777777</c:v>
                </c:pt>
                <c:pt idx="16">
                  <c:v>0.7625277777777777</c:v>
                </c:pt>
                <c:pt idx="17">
                  <c:v>0.7625277777777777</c:v>
                </c:pt>
                <c:pt idx="18">
                  <c:v>0.7625277777777777</c:v>
                </c:pt>
                <c:pt idx="19">
                  <c:v>0.7625277777777777</c:v>
                </c:pt>
                <c:pt idx="20">
                  <c:v>0.7625277777777777</c:v>
                </c:pt>
                <c:pt idx="21">
                  <c:v>0.7625277777777777</c:v>
                </c:pt>
                <c:pt idx="22">
                  <c:v>0.7625277777777777</c:v>
                </c:pt>
                <c:pt idx="23">
                  <c:v>0.7625277777777777</c:v>
                </c:pt>
                <c:pt idx="24">
                  <c:v>0.7625277777777777</c:v>
                </c:pt>
                <c:pt idx="25">
                  <c:v>0.7625277777777777</c:v>
                </c:pt>
                <c:pt idx="26">
                  <c:v>0.7625277777777777</c:v>
                </c:pt>
                <c:pt idx="27">
                  <c:v>0.7625277777777777</c:v>
                </c:pt>
                <c:pt idx="28">
                  <c:v>0.7625277777777777</c:v>
                </c:pt>
                <c:pt idx="29">
                  <c:v>0.7625277777777777</c:v>
                </c:pt>
                <c:pt idx="30">
                  <c:v>0.7625277777777777</c:v>
                </c:pt>
                <c:pt idx="31">
                  <c:v>0.7625277777777777</c:v>
                </c:pt>
                <c:pt idx="32">
                  <c:v>0.7625277777777777</c:v>
                </c:pt>
                <c:pt idx="33">
                  <c:v>0.7625277777777777</c:v>
                </c:pt>
                <c:pt idx="34">
                  <c:v>0.7625277777777777</c:v>
                </c:pt>
                <c:pt idx="35">
                  <c:v>0.7625277777777777</c:v>
                </c:pt>
                <c:pt idx="36">
                  <c:v>0.7625277777777777</c:v>
                </c:pt>
                <c:pt idx="37">
                  <c:v>0.7625277777777777</c:v>
                </c:pt>
                <c:pt idx="38">
                  <c:v>0.7625277777777777</c:v>
                </c:pt>
                <c:pt idx="39">
                  <c:v>0.7625277777777777</c:v>
                </c:pt>
                <c:pt idx="40">
                  <c:v>0.7625277777777777</c:v>
                </c:pt>
                <c:pt idx="41">
                  <c:v>0.7625277777777777</c:v>
                </c:pt>
                <c:pt idx="42">
                  <c:v>0.7625277777777777</c:v>
                </c:pt>
                <c:pt idx="43">
                  <c:v>0.7625277777777777</c:v>
                </c:pt>
                <c:pt idx="44">
                  <c:v>0.7625277777777777</c:v>
                </c:pt>
                <c:pt idx="45">
                  <c:v>0.7625277777777777</c:v>
                </c:pt>
                <c:pt idx="46">
                  <c:v>0.7625277777777777</c:v>
                </c:pt>
                <c:pt idx="47">
                  <c:v>0.7625277777777777</c:v>
                </c:pt>
                <c:pt idx="48">
                  <c:v>0.7625277777777777</c:v>
                </c:pt>
                <c:pt idx="49">
                  <c:v>0.7625277777777777</c:v>
                </c:pt>
                <c:pt idx="50">
                  <c:v>0.7625277777777777</c:v>
                </c:pt>
                <c:pt idx="51">
                  <c:v>0.7625277777777777</c:v>
                </c:pt>
                <c:pt idx="52">
                  <c:v>0.7625277777777777</c:v>
                </c:pt>
                <c:pt idx="53">
                  <c:v>0.7625277777777777</c:v>
                </c:pt>
                <c:pt idx="54">
                  <c:v>0.7625277777777777</c:v>
                </c:pt>
                <c:pt idx="55">
                  <c:v>0.7625277777777777</c:v>
                </c:pt>
                <c:pt idx="56">
                  <c:v>0.7625277777777777</c:v>
                </c:pt>
                <c:pt idx="57">
                  <c:v>0.7625277777777777</c:v>
                </c:pt>
                <c:pt idx="58">
                  <c:v>0.7625277777777777</c:v>
                </c:pt>
                <c:pt idx="59">
                  <c:v>0.7625277777777777</c:v>
                </c:pt>
              </c:numCache>
            </c:numRef>
          </c:yVal>
          <c:smooth val="0"/>
        </c:ser>
        <c:axId val="50477051"/>
        <c:axId val="51640276"/>
      </c:scatterChart>
      <c:valAx>
        <c:axId val="50477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 val="autoZero"/>
        <c:crossBetween val="midCat"/>
        <c:dispUnits/>
      </c:valAx>
      <c:valAx>
        <c:axId val="5164027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7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7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达成分布图（定量分析）</a:t>
            </a:r>
          </a:p>
        </c:rich>
      </c:tx>
      <c:layout>
        <c:manualLayout>
          <c:xMode val="factor"/>
          <c:yMode val="factor"/>
          <c:x val="-0.096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025"/>
          <c:w val="0.943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'数据'!$BL$6:$BL$65</c:f>
              <c:numCache>
                <c:ptCount val="60"/>
                <c:pt idx="0">
                  <c:v>0.9626666666666667</c:v>
                </c:pt>
                <c:pt idx="1">
                  <c:v>0.808</c:v>
                </c:pt>
                <c:pt idx="2">
                  <c:v>0.9373333333333334</c:v>
                </c:pt>
                <c:pt idx="3">
                  <c:v>0.5533333333333333</c:v>
                </c:pt>
                <c:pt idx="4">
                  <c:v>0.7813333333333334</c:v>
                </c:pt>
                <c:pt idx="5">
                  <c:v>0.7533333333333334</c:v>
                </c:pt>
                <c:pt idx="6">
                  <c:v>0.7666666666666667</c:v>
                </c:pt>
                <c:pt idx="7">
                  <c:v>0.6440000000000001</c:v>
                </c:pt>
                <c:pt idx="8">
                  <c:v>0.6573333333333333</c:v>
                </c:pt>
                <c:pt idx="9">
                  <c:v>0.852</c:v>
                </c:pt>
                <c:pt idx="10">
                  <c:v>0.6080000000000001</c:v>
                </c:pt>
                <c:pt idx="11">
                  <c:v>0.544</c:v>
                </c:pt>
                <c:pt idx="12">
                  <c:v>0.8026666666666666</c:v>
                </c:pt>
                <c:pt idx="13">
                  <c:v>0.6493333333333333</c:v>
                </c:pt>
                <c:pt idx="14">
                  <c:v>0.7280000000000001</c:v>
                </c:pt>
                <c:pt idx="15">
                  <c:v>0.6440000000000001</c:v>
                </c:pt>
                <c:pt idx="16">
                  <c:v>0.9626666666666667</c:v>
                </c:pt>
                <c:pt idx="17">
                  <c:v>0.7</c:v>
                </c:pt>
                <c:pt idx="18">
                  <c:v>0.7933333333333333</c:v>
                </c:pt>
                <c:pt idx="19">
                  <c:v>0.7853333333333332</c:v>
                </c:pt>
                <c:pt idx="20">
                  <c:v>0.8213333333333334</c:v>
                </c:pt>
                <c:pt idx="21">
                  <c:v>0.5386666666666666</c:v>
                </c:pt>
                <c:pt idx="22">
                  <c:v>0.8266666666666667</c:v>
                </c:pt>
                <c:pt idx="23">
                  <c:v>0.8386666666666667</c:v>
                </c:pt>
                <c:pt idx="24">
                  <c:v>0.8306666666666667</c:v>
                </c:pt>
                <c:pt idx="25">
                  <c:v>0.9239999999999999</c:v>
                </c:pt>
                <c:pt idx="26">
                  <c:v>0.5173333333333334</c:v>
                </c:pt>
                <c:pt idx="27">
                  <c:v>0.5053333333333334</c:v>
                </c:pt>
                <c:pt idx="28">
                  <c:v>0.7146666666666668</c:v>
                </c:pt>
                <c:pt idx="29">
                  <c:v>0.7946666666666666</c:v>
                </c:pt>
                <c:pt idx="30">
                  <c:v>0.64</c:v>
                </c:pt>
                <c:pt idx="31">
                  <c:v>0.6093333333333334</c:v>
                </c:pt>
                <c:pt idx="32">
                  <c:v>0.7946666666666666</c:v>
                </c:pt>
                <c:pt idx="33">
                  <c:v>0.9146666666666667</c:v>
                </c:pt>
                <c:pt idx="34">
                  <c:v>0.6493333333333333</c:v>
                </c:pt>
                <c:pt idx="35">
                  <c:v>0.7786666666666667</c:v>
                </c:pt>
                <c:pt idx="36">
                  <c:v>0.5720000000000001</c:v>
                </c:pt>
                <c:pt idx="37">
                  <c:v>0.748</c:v>
                </c:pt>
                <c:pt idx="38">
                  <c:v>0.6693333333333333</c:v>
                </c:pt>
                <c:pt idx="39">
                  <c:v>0.708</c:v>
                </c:pt>
                <c:pt idx="40">
                  <c:v>0.56</c:v>
                </c:pt>
                <c:pt idx="41">
                  <c:v>0.6226666666666667</c:v>
                </c:pt>
                <c:pt idx="42">
                  <c:v>0.6173333333333333</c:v>
                </c:pt>
                <c:pt idx="43">
                  <c:v>0.452</c:v>
                </c:pt>
                <c:pt idx="44">
                  <c:v>0.5653333333333334</c:v>
                </c:pt>
                <c:pt idx="45">
                  <c:v>0.796</c:v>
                </c:pt>
                <c:pt idx="46">
                  <c:v>0.8573333333333333</c:v>
                </c:pt>
                <c:pt idx="47">
                  <c:v>0.6240000000000001</c:v>
                </c:pt>
                <c:pt idx="48">
                  <c:v>0.556</c:v>
                </c:pt>
                <c:pt idx="49">
                  <c:v>0.8986666666666667</c:v>
                </c:pt>
                <c:pt idx="50">
                  <c:v>0.8440000000000001</c:v>
                </c:pt>
                <c:pt idx="51">
                  <c:v>0.8426666666666667</c:v>
                </c:pt>
                <c:pt idx="52">
                  <c:v>0.4666666666666667</c:v>
                </c:pt>
                <c:pt idx="53">
                  <c:v>0.5960000000000001</c:v>
                </c:pt>
                <c:pt idx="54">
                  <c:v>0.776</c:v>
                </c:pt>
                <c:pt idx="55">
                  <c:v>0.6613333333333333</c:v>
                </c:pt>
                <c:pt idx="56">
                  <c:v>0.8426666666666667</c:v>
                </c:pt>
                <c:pt idx="57">
                  <c:v>0.6826666666666666</c:v>
                </c:pt>
                <c:pt idx="58">
                  <c:v>0.7986666666666666</c:v>
                </c:pt>
                <c:pt idx="59">
                  <c:v>0.5613333333333334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'数据'!$BM$6:$BM$65</c:f>
              <c:numCache>
                <c:ptCount val="60"/>
                <c:pt idx="0">
                  <c:v>0.7158444444444445</c:v>
                </c:pt>
                <c:pt idx="1">
                  <c:v>0.7158444444444445</c:v>
                </c:pt>
                <c:pt idx="2">
                  <c:v>0.7158444444444445</c:v>
                </c:pt>
                <c:pt idx="3">
                  <c:v>0.7158444444444445</c:v>
                </c:pt>
                <c:pt idx="4">
                  <c:v>0.7158444444444445</c:v>
                </c:pt>
                <c:pt idx="5">
                  <c:v>0.7158444444444445</c:v>
                </c:pt>
                <c:pt idx="6">
                  <c:v>0.7158444444444445</c:v>
                </c:pt>
                <c:pt idx="7">
                  <c:v>0.7158444444444445</c:v>
                </c:pt>
                <c:pt idx="8">
                  <c:v>0.7158444444444445</c:v>
                </c:pt>
                <c:pt idx="9">
                  <c:v>0.7158444444444445</c:v>
                </c:pt>
                <c:pt idx="10">
                  <c:v>0.7158444444444445</c:v>
                </c:pt>
                <c:pt idx="11">
                  <c:v>0.7158444444444445</c:v>
                </c:pt>
                <c:pt idx="12">
                  <c:v>0.7158444444444445</c:v>
                </c:pt>
                <c:pt idx="13">
                  <c:v>0.7158444444444445</c:v>
                </c:pt>
                <c:pt idx="14">
                  <c:v>0.7158444444444445</c:v>
                </c:pt>
                <c:pt idx="15">
                  <c:v>0.7158444444444445</c:v>
                </c:pt>
                <c:pt idx="16">
                  <c:v>0.7158444444444445</c:v>
                </c:pt>
                <c:pt idx="17">
                  <c:v>0.7158444444444445</c:v>
                </c:pt>
                <c:pt idx="18">
                  <c:v>0.7158444444444445</c:v>
                </c:pt>
                <c:pt idx="19">
                  <c:v>0.7158444444444445</c:v>
                </c:pt>
                <c:pt idx="20">
                  <c:v>0.7158444444444445</c:v>
                </c:pt>
                <c:pt idx="21">
                  <c:v>0.7158444444444445</c:v>
                </c:pt>
                <c:pt idx="22">
                  <c:v>0.7158444444444445</c:v>
                </c:pt>
                <c:pt idx="23">
                  <c:v>0.7158444444444445</c:v>
                </c:pt>
                <c:pt idx="24">
                  <c:v>0.7158444444444445</c:v>
                </c:pt>
                <c:pt idx="25">
                  <c:v>0.7158444444444445</c:v>
                </c:pt>
                <c:pt idx="26">
                  <c:v>0.7158444444444445</c:v>
                </c:pt>
                <c:pt idx="27">
                  <c:v>0.7158444444444445</c:v>
                </c:pt>
                <c:pt idx="28">
                  <c:v>0.7158444444444445</c:v>
                </c:pt>
                <c:pt idx="29">
                  <c:v>0.7158444444444445</c:v>
                </c:pt>
                <c:pt idx="30">
                  <c:v>0.7158444444444445</c:v>
                </c:pt>
                <c:pt idx="31">
                  <c:v>0.7158444444444445</c:v>
                </c:pt>
                <c:pt idx="32">
                  <c:v>0.7158444444444445</c:v>
                </c:pt>
                <c:pt idx="33">
                  <c:v>0.7158444444444445</c:v>
                </c:pt>
                <c:pt idx="34">
                  <c:v>0.7158444444444445</c:v>
                </c:pt>
                <c:pt idx="35">
                  <c:v>0.7158444444444445</c:v>
                </c:pt>
                <c:pt idx="36">
                  <c:v>0.7158444444444445</c:v>
                </c:pt>
                <c:pt idx="37">
                  <c:v>0.7158444444444445</c:v>
                </c:pt>
                <c:pt idx="38">
                  <c:v>0.7158444444444445</c:v>
                </c:pt>
                <c:pt idx="39">
                  <c:v>0.7158444444444445</c:v>
                </c:pt>
                <c:pt idx="40">
                  <c:v>0.7158444444444445</c:v>
                </c:pt>
                <c:pt idx="41">
                  <c:v>0.7158444444444445</c:v>
                </c:pt>
                <c:pt idx="42">
                  <c:v>0.7158444444444445</c:v>
                </c:pt>
                <c:pt idx="43">
                  <c:v>0.7158444444444445</c:v>
                </c:pt>
                <c:pt idx="44">
                  <c:v>0.7158444444444445</c:v>
                </c:pt>
                <c:pt idx="45">
                  <c:v>0.7158444444444445</c:v>
                </c:pt>
                <c:pt idx="46">
                  <c:v>0.7158444444444445</c:v>
                </c:pt>
                <c:pt idx="47">
                  <c:v>0.7158444444444445</c:v>
                </c:pt>
                <c:pt idx="48">
                  <c:v>0.7158444444444445</c:v>
                </c:pt>
                <c:pt idx="49">
                  <c:v>0.7158444444444445</c:v>
                </c:pt>
                <c:pt idx="50">
                  <c:v>0.7158444444444445</c:v>
                </c:pt>
                <c:pt idx="51">
                  <c:v>0.7158444444444445</c:v>
                </c:pt>
                <c:pt idx="52">
                  <c:v>0.7158444444444445</c:v>
                </c:pt>
                <c:pt idx="53">
                  <c:v>0.7158444444444445</c:v>
                </c:pt>
                <c:pt idx="54">
                  <c:v>0.7158444444444445</c:v>
                </c:pt>
                <c:pt idx="55">
                  <c:v>0.7158444444444445</c:v>
                </c:pt>
                <c:pt idx="56">
                  <c:v>0.7158444444444445</c:v>
                </c:pt>
                <c:pt idx="57">
                  <c:v>0.7158444444444445</c:v>
                </c:pt>
                <c:pt idx="58">
                  <c:v>0.7158444444444445</c:v>
                </c:pt>
                <c:pt idx="59">
                  <c:v>0.7158444444444445</c:v>
                </c:pt>
              </c:numCache>
            </c:numRef>
          </c:yVal>
          <c:smooth val="0"/>
        </c:ser>
        <c:axId val="62109301"/>
        <c:axId val="22112798"/>
      </c:scatterChart>
      <c:valAx>
        <c:axId val="62109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12798"/>
        <c:crosses val="autoZero"/>
        <c:crossBetween val="midCat"/>
        <c:dispUnits/>
      </c:valAx>
      <c:valAx>
        <c:axId val="2211279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09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达成分布图（定量分析）</a:t>
            </a:r>
          </a:p>
        </c:rich>
      </c:tx>
      <c:layout>
        <c:manualLayout>
          <c:xMode val="factor"/>
          <c:yMode val="factor"/>
          <c:x val="-0.096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025"/>
          <c:w val="0.943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'数据'!$BT$6:$BT$65</c:f>
              <c:numCache>
                <c:ptCount val="60"/>
                <c:pt idx="0">
                  <c:v>0.7</c:v>
                </c:pt>
                <c:pt idx="1">
                  <c:v>0.6</c:v>
                </c:pt>
                <c:pt idx="2">
                  <c:v>0.85</c:v>
                </c:pt>
                <c:pt idx="3">
                  <c:v>0.9</c:v>
                </c:pt>
                <c:pt idx="4">
                  <c:v>0.5</c:v>
                </c:pt>
                <c:pt idx="5">
                  <c:v>0.95</c:v>
                </c:pt>
                <c:pt idx="6">
                  <c:v>0.4</c:v>
                </c:pt>
                <c:pt idx="7">
                  <c:v>0.65</c:v>
                </c:pt>
                <c:pt idx="8">
                  <c:v>0.6</c:v>
                </c:pt>
                <c:pt idx="9">
                  <c:v>0.95</c:v>
                </c:pt>
                <c:pt idx="10">
                  <c:v>0.85</c:v>
                </c:pt>
                <c:pt idx="11">
                  <c:v>0.75</c:v>
                </c:pt>
                <c:pt idx="12">
                  <c:v>0.4</c:v>
                </c:pt>
                <c:pt idx="13">
                  <c:v>0.45</c:v>
                </c:pt>
                <c:pt idx="14">
                  <c:v>0.45</c:v>
                </c:pt>
                <c:pt idx="15">
                  <c:v>0.75</c:v>
                </c:pt>
                <c:pt idx="16">
                  <c:v>0.55</c:v>
                </c:pt>
                <c:pt idx="17">
                  <c:v>0.9</c:v>
                </c:pt>
                <c:pt idx="18">
                  <c:v>0.95</c:v>
                </c:pt>
                <c:pt idx="19">
                  <c:v>0.75</c:v>
                </c:pt>
                <c:pt idx="20">
                  <c:v>0.45</c:v>
                </c:pt>
                <c:pt idx="21">
                  <c:v>0.5</c:v>
                </c:pt>
                <c:pt idx="22">
                  <c:v>0.65</c:v>
                </c:pt>
                <c:pt idx="23">
                  <c:v>0.45</c:v>
                </c:pt>
                <c:pt idx="24">
                  <c:v>0.5</c:v>
                </c:pt>
                <c:pt idx="25">
                  <c:v>0.75</c:v>
                </c:pt>
                <c:pt idx="26">
                  <c:v>0.6</c:v>
                </c:pt>
                <c:pt idx="27">
                  <c:v>0.4</c:v>
                </c:pt>
                <c:pt idx="28">
                  <c:v>0.7</c:v>
                </c:pt>
                <c:pt idx="29">
                  <c:v>0.55</c:v>
                </c:pt>
                <c:pt idx="30">
                  <c:v>0.9</c:v>
                </c:pt>
                <c:pt idx="31">
                  <c:v>0.7</c:v>
                </c:pt>
                <c:pt idx="32">
                  <c:v>0.95</c:v>
                </c:pt>
                <c:pt idx="33">
                  <c:v>0.6</c:v>
                </c:pt>
                <c:pt idx="34">
                  <c:v>0.6</c:v>
                </c:pt>
                <c:pt idx="35">
                  <c:v>0.8</c:v>
                </c:pt>
                <c:pt idx="36">
                  <c:v>0.7</c:v>
                </c:pt>
                <c:pt idx="37">
                  <c:v>0.85</c:v>
                </c:pt>
                <c:pt idx="38">
                  <c:v>0.6</c:v>
                </c:pt>
                <c:pt idx="39">
                  <c:v>0.65</c:v>
                </c:pt>
                <c:pt idx="40">
                  <c:v>0.95</c:v>
                </c:pt>
                <c:pt idx="41">
                  <c:v>0.95</c:v>
                </c:pt>
                <c:pt idx="42">
                  <c:v>0.85</c:v>
                </c:pt>
                <c:pt idx="43">
                  <c:v>0.7</c:v>
                </c:pt>
                <c:pt idx="44">
                  <c:v>0.8</c:v>
                </c:pt>
                <c:pt idx="45">
                  <c:v>0.6</c:v>
                </c:pt>
                <c:pt idx="46">
                  <c:v>0.8</c:v>
                </c:pt>
                <c:pt idx="47">
                  <c:v>0.9</c:v>
                </c:pt>
                <c:pt idx="48">
                  <c:v>0.85</c:v>
                </c:pt>
                <c:pt idx="49">
                  <c:v>0.6</c:v>
                </c:pt>
                <c:pt idx="50">
                  <c:v>0.9</c:v>
                </c:pt>
                <c:pt idx="51">
                  <c:v>0.45</c:v>
                </c:pt>
                <c:pt idx="52">
                  <c:v>0.65</c:v>
                </c:pt>
                <c:pt idx="53">
                  <c:v>0.85</c:v>
                </c:pt>
                <c:pt idx="54">
                  <c:v>0.7</c:v>
                </c:pt>
                <c:pt idx="55">
                  <c:v>0.45</c:v>
                </c:pt>
                <c:pt idx="56">
                  <c:v>0.95</c:v>
                </c:pt>
                <c:pt idx="57">
                  <c:v>0.65</c:v>
                </c:pt>
                <c:pt idx="58">
                  <c:v>0.8</c:v>
                </c:pt>
                <c:pt idx="59">
                  <c:v>0.45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'数据'!$BU$6:$BU$65</c:f>
              <c:numCache>
                <c:ptCount val="60"/>
                <c:pt idx="0">
                  <c:v>0.6941666666666666</c:v>
                </c:pt>
                <c:pt idx="1">
                  <c:v>0.6941666666666666</c:v>
                </c:pt>
                <c:pt idx="2">
                  <c:v>0.6941666666666666</c:v>
                </c:pt>
                <c:pt idx="3">
                  <c:v>0.6941666666666666</c:v>
                </c:pt>
                <c:pt idx="4">
                  <c:v>0.6941666666666666</c:v>
                </c:pt>
                <c:pt idx="5">
                  <c:v>0.6941666666666666</c:v>
                </c:pt>
                <c:pt idx="6">
                  <c:v>0.6941666666666666</c:v>
                </c:pt>
                <c:pt idx="7">
                  <c:v>0.6941666666666666</c:v>
                </c:pt>
                <c:pt idx="8">
                  <c:v>0.6941666666666666</c:v>
                </c:pt>
                <c:pt idx="9">
                  <c:v>0.6941666666666666</c:v>
                </c:pt>
                <c:pt idx="10">
                  <c:v>0.6941666666666666</c:v>
                </c:pt>
                <c:pt idx="11">
                  <c:v>0.6941666666666666</c:v>
                </c:pt>
                <c:pt idx="12">
                  <c:v>0.6941666666666666</c:v>
                </c:pt>
                <c:pt idx="13">
                  <c:v>0.6941666666666666</c:v>
                </c:pt>
                <c:pt idx="14">
                  <c:v>0.6941666666666666</c:v>
                </c:pt>
                <c:pt idx="15">
                  <c:v>0.6941666666666666</c:v>
                </c:pt>
                <c:pt idx="16">
                  <c:v>0.6941666666666666</c:v>
                </c:pt>
                <c:pt idx="17">
                  <c:v>0.6941666666666666</c:v>
                </c:pt>
                <c:pt idx="18">
                  <c:v>0.6941666666666666</c:v>
                </c:pt>
                <c:pt idx="19">
                  <c:v>0.6941666666666666</c:v>
                </c:pt>
                <c:pt idx="20">
                  <c:v>0.6941666666666666</c:v>
                </c:pt>
                <c:pt idx="21">
                  <c:v>0.6941666666666666</c:v>
                </c:pt>
                <c:pt idx="22">
                  <c:v>0.6941666666666666</c:v>
                </c:pt>
                <c:pt idx="23">
                  <c:v>0.6941666666666666</c:v>
                </c:pt>
                <c:pt idx="24">
                  <c:v>0.6941666666666666</c:v>
                </c:pt>
                <c:pt idx="25">
                  <c:v>0.6941666666666666</c:v>
                </c:pt>
                <c:pt idx="26">
                  <c:v>0.6941666666666666</c:v>
                </c:pt>
                <c:pt idx="27">
                  <c:v>0.6941666666666666</c:v>
                </c:pt>
                <c:pt idx="28">
                  <c:v>0.6941666666666666</c:v>
                </c:pt>
                <c:pt idx="29">
                  <c:v>0.6941666666666666</c:v>
                </c:pt>
                <c:pt idx="30">
                  <c:v>0.6941666666666666</c:v>
                </c:pt>
                <c:pt idx="31">
                  <c:v>0.6941666666666666</c:v>
                </c:pt>
                <c:pt idx="32">
                  <c:v>0.6941666666666666</c:v>
                </c:pt>
                <c:pt idx="33">
                  <c:v>0.6941666666666666</c:v>
                </c:pt>
                <c:pt idx="34">
                  <c:v>0.6941666666666666</c:v>
                </c:pt>
                <c:pt idx="35">
                  <c:v>0.6941666666666666</c:v>
                </c:pt>
                <c:pt idx="36">
                  <c:v>0.6941666666666666</c:v>
                </c:pt>
                <c:pt idx="37">
                  <c:v>0.6941666666666666</c:v>
                </c:pt>
                <c:pt idx="38">
                  <c:v>0.6941666666666666</c:v>
                </c:pt>
                <c:pt idx="39">
                  <c:v>0.6941666666666666</c:v>
                </c:pt>
                <c:pt idx="40">
                  <c:v>0.6941666666666666</c:v>
                </c:pt>
                <c:pt idx="41">
                  <c:v>0.6941666666666666</c:v>
                </c:pt>
                <c:pt idx="42">
                  <c:v>0.6941666666666666</c:v>
                </c:pt>
                <c:pt idx="43">
                  <c:v>0.6941666666666666</c:v>
                </c:pt>
                <c:pt idx="44">
                  <c:v>0.6941666666666666</c:v>
                </c:pt>
                <c:pt idx="45">
                  <c:v>0.6941666666666666</c:v>
                </c:pt>
                <c:pt idx="46">
                  <c:v>0.6941666666666666</c:v>
                </c:pt>
                <c:pt idx="47">
                  <c:v>0.6941666666666666</c:v>
                </c:pt>
                <c:pt idx="48">
                  <c:v>0.6941666666666666</c:v>
                </c:pt>
                <c:pt idx="49">
                  <c:v>0.6941666666666666</c:v>
                </c:pt>
                <c:pt idx="50">
                  <c:v>0.6941666666666666</c:v>
                </c:pt>
                <c:pt idx="51">
                  <c:v>0.6941666666666666</c:v>
                </c:pt>
                <c:pt idx="52">
                  <c:v>0.6941666666666666</c:v>
                </c:pt>
                <c:pt idx="53">
                  <c:v>0.6941666666666666</c:v>
                </c:pt>
                <c:pt idx="54">
                  <c:v>0.6941666666666666</c:v>
                </c:pt>
                <c:pt idx="55">
                  <c:v>0.6941666666666666</c:v>
                </c:pt>
                <c:pt idx="56">
                  <c:v>0.6941666666666666</c:v>
                </c:pt>
                <c:pt idx="57">
                  <c:v>0.6941666666666666</c:v>
                </c:pt>
                <c:pt idx="58">
                  <c:v>0.6941666666666666</c:v>
                </c:pt>
                <c:pt idx="59">
                  <c:v>0.6941666666666666</c:v>
                </c:pt>
              </c:numCache>
            </c:numRef>
          </c:yVal>
          <c:smooth val="0"/>
        </c:ser>
        <c:axId val="64797455"/>
        <c:axId val="46306184"/>
      </c:scatterChart>
      <c:valAx>
        <c:axId val="6479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 val="autoZero"/>
        <c:crossBetween val="midCat"/>
        <c:dispUnits/>
      </c:valAx>
      <c:valAx>
        <c:axId val="4630618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7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达成分布图（定量分析）</a:t>
            </a:r>
          </a:p>
        </c:rich>
      </c:tx>
      <c:layout>
        <c:manualLayout>
          <c:xMode val="factor"/>
          <c:yMode val="factor"/>
          <c:x val="-0.096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115"/>
          <c:w val="0.942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'数据'!$AF$6:$AF$65</c:f>
              <c:numCache>
                <c:ptCount val="60"/>
                <c:pt idx="0">
                  <c:v>0.75</c:v>
                </c:pt>
                <c:pt idx="1">
                  <c:v>0.975</c:v>
                </c:pt>
                <c:pt idx="2">
                  <c:v>0.775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0.775</c:v>
                </c:pt>
                <c:pt idx="7">
                  <c:v>0.65</c:v>
                </c:pt>
                <c:pt idx="8">
                  <c:v>0.9</c:v>
                </c:pt>
                <c:pt idx="9">
                  <c:v>0.6</c:v>
                </c:pt>
                <c:pt idx="10">
                  <c:v>0.775</c:v>
                </c:pt>
                <c:pt idx="11">
                  <c:v>0.6</c:v>
                </c:pt>
                <c:pt idx="12">
                  <c:v>0.7</c:v>
                </c:pt>
                <c:pt idx="13">
                  <c:v>0.775</c:v>
                </c:pt>
                <c:pt idx="14">
                  <c:v>0.925</c:v>
                </c:pt>
                <c:pt idx="15">
                  <c:v>0.575</c:v>
                </c:pt>
                <c:pt idx="16">
                  <c:v>0.775</c:v>
                </c:pt>
                <c:pt idx="17">
                  <c:v>0.55</c:v>
                </c:pt>
                <c:pt idx="18">
                  <c:v>0.575</c:v>
                </c:pt>
                <c:pt idx="19">
                  <c:v>0.8</c:v>
                </c:pt>
                <c:pt idx="20">
                  <c:v>0.75</c:v>
                </c:pt>
                <c:pt idx="21">
                  <c:v>0.625</c:v>
                </c:pt>
                <c:pt idx="22">
                  <c:v>0.95</c:v>
                </c:pt>
                <c:pt idx="23">
                  <c:v>0.7</c:v>
                </c:pt>
                <c:pt idx="24">
                  <c:v>0.85</c:v>
                </c:pt>
                <c:pt idx="25">
                  <c:v>0.825</c:v>
                </c:pt>
                <c:pt idx="26">
                  <c:v>0.575</c:v>
                </c:pt>
                <c:pt idx="27">
                  <c:v>0.525</c:v>
                </c:pt>
                <c:pt idx="28">
                  <c:v>0.9</c:v>
                </c:pt>
                <c:pt idx="29">
                  <c:v>0.8</c:v>
                </c:pt>
                <c:pt idx="30">
                  <c:v>0.6</c:v>
                </c:pt>
                <c:pt idx="31">
                  <c:v>0.95</c:v>
                </c:pt>
                <c:pt idx="32">
                  <c:v>0.85</c:v>
                </c:pt>
                <c:pt idx="33">
                  <c:v>0.875</c:v>
                </c:pt>
                <c:pt idx="34">
                  <c:v>0.6</c:v>
                </c:pt>
                <c:pt idx="35">
                  <c:v>0.65</c:v>
                </c:pt>
                <c:pt idx="36">
                  <c:v>0.95</c:v>
                </c:pt>
                <c:pt idx="37">
                  <c:v>0.625</c:v>
                </c:pt>
                <c:pt idx="38">
                  <c:v>0.6</c:v>
                </c:pt>
                <c:pt idx="39">
                  <c:v>0.825</c:v>
                </c:pt>
                <c:pt idx="40">
                  <c:v>0.975</c:v>
                </c:pt>
                <c:pt idx="41">
                  <c:v>0.55</c:v>
                </c:pt>
                <c:pt idx="42">
                  <c:v>0.975</c:v>
                </c:pt>
                <c:pt idx="43">
                  <c:v>0.775</c:v>
                </c:pt>
                <c:pt idx="44">
                  <c:v>0.9</c:v>
                </c:pt>
                <c:pt idx="45">
                  <c:v>0.5</c:v>
                </c:pt>
                <c:pt idx="46">
                  <c:v>0.8</c:v>
                </c:pt>
                <c:pt idx="47">
                  <c:v>0.925</c:v>
                </c:pt>
                <c:pt idx="48">
                  <c:v>0.775</c:v>
                </c:pt>
                <c:pt idx="49">
                  <c:v>0.6</c:v>
                </c:pt>
                <c:pt idx="50">
                  <c:v>0.85</c:v>
                </c:pt>
                <c:pt idx="51">
                  <c:v>0.8</c:v>
                </c:pt>
                <c:pt idx="52">
                  <c:v>0.775</c:v>
                </c:pt>
                <c:pt idx="53">
                  <c:v>0.95</c:v>
                </c:pt>
                <c:pt idx="54">
                  <c:v>0.625</c:v>
                </c:pt>
                <c:pt idx="55">
                  <c:v>0.65</c:v>
                </c:pt>
                <c:pt idx="56">
                  <c:v>0.95</c:v>
                </c:pt>
                <c:pt idx="57">
                  <c:v>0.75</c:v>
                </c:pt>
                <c:pt idx="58">
                  <c:v>0.525</c:v>
                </c:pt>
                <c:pt idx="59">
                  <c:v>0.525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'数据'!$AG$6:$AG$65</c:f>
              <c:numCache>
                <c:ptCount val="60"/>
                <c:pt idx="0">
                  <c:v>0.7424999999999999</c:v>
                </c:pt>
                <c:pt idx="1">
                  <c:v>0.7424999999999999</c:v>
                </c:pt>
                <c:pt idx="2">
                  <c:v>0.7424999999999999</c:v>
                </c:pt>
                <c:pt idx="3">
                  <c:v>0.7424999999999999</c:v>
                </c:pt>
                <c:pt idx="4">
                  <c:v>0.7424999999999999</c:v>
                </c:pt>
                <c:pt idx="5">
                  <c:v>0.7424999999999999</c:v>
                </c:pt>
                <c:pt idx="6">
                  <c:v>0.7424999999999999</c:v>
                </c:pt>
                <c:pt idx="7">
                  <c:v>0.7424999999999999</c:v>
                </c:pt>
                <c:pt idx="8">
                  <c:v>0.7424999999999999</c:v>
                </c:pt>
                <c:pt idx="9">
                  <c:v>0.7424999999999999</c:v>
                </c:pt>
                <c:pt idx="10">
                  <c:v>0.7424999999999999</c:v>
                </c:pt>
                <c:pt idx="11">
                  <c:v>0.7424999999999999</c:v>
                </c:pt>
                <c:pt idx="12">
                  <c:v>0.7424999999999999</c:v>
                </c:pt>
                <c:pt idx="13">
                  <c:v>0.7424999999999999</c:v>
                </c:pt>
                <c:pt idx="14">
                  <c:v>0.7424999999999999</c:v>
                </c:pt>
                <c:pt idx="15">
                  <c:v>0.7424999999999999</c:v>
                </c:pt>
                <c:pt idx="16">
                  <c:v>0.7424999999999999</c:v>
                </c:pt>
                <c:pt idx="17">
                  <c:v>0.7424999999999999</c:v>
                </c:pt>
                <c:pt idx="18">
                  <c:v>0.7424999999999999</c:v>
                </c:pt>
                <c:pt idx="19">
                  <c:v>0.7424999999999999</c:v>
                </c:pt>
                <c:pt idx="20">
                  <c:v>0.7424999999999999</c:v>
                </c:pt>
                <c:pt idx="21">
                  <c:v>0.7424999999999999</c:v>
                </c:pt>
                <c:pt idx="22">
                  <c:v>0.7424999999999999</c:v>
                </c:pt>
                <c:pt idx="23">
                  <c:v>0.7424999999999999</c:v>
                </c:pt>
                <c:pt idx="24">
                  <c:v>0.7424999999999999</c:v>
                </c:pt>
                <c:pt idx="25">
                  <c:v>0.7424999999999999</c:v>
                </c:pt>
                <c:pt idx="26">
                  <c:v>0.7424999999999999</c:v>
                </c:pt>
                <c:pt idx="27">
                  <c:v>0.7424999999999999</c:v>
                </c:pt>
                <c:pt idx="28">
                  <c:v>0.7424999999999999</c:v>
                </c:pt>
                <c:pt idx="29">
                  <c:v>0.7424999999999999</c:v>
                </c:pt>
                <c:pt idx="30">
                  <c:v>0.7424999999999999</c:v>
                </c:pt>
                <c:pt idx="31">
                  <c:v>0.7424999999999999</c:v>
                </c:pt>
                <c:pt idx="32">
                  <c:v>0.7424999999999999</c:v>
                </c:pt>
                <c:pt idx="33">
                  <c:v>0.7424999999999999</c:v>
                </c:pt>
                <c:pt idx="34">
                  <c:v>0.7424999999999999</c:v>
                </c:pt>
                <c:pt idx="35">
                  <c:v>0.7424999999999999</c:v>
                </c:pt>
                <c:pt idx="36">
                  <c:v>0.7424999999999999</c:v>
                </c:pt>
                <c:pt idx="37">
                  <c:v>0.7424999999999999</c:v>
                </c:pt>
                <c:pt idx="38">
                  <c:v>0.7424999999999999</c:v>
                </c:pt>
                <c:pt idx="39">
                  <c:v>0.7424999999999999</c:v>
                </c:pt>
                <c:pt idx="40">
                  <c:v>0.7424999999999999</c:v>
                </c:pt>
                <c:pt idx="41">
                  <c:v>0.7424999999999999</c:v>
                </c:pt>
                <c:pt idx="42">
                  <c:v>0.7424999999999999</c:v>
                </c:pt>
                <c:pt idx="43">
                  <c:v>0.7424999999999999</c:v>
                </c:pt>
                <c:pt idx="44">
                  <c:v>0.7424999999999999</c:v>
                </c:pt>
                <c:pt idx="45">
                  <c:v>0.7424999999999999</c:v>
                </c:pt>
                <c:pt idx="46">
                  <c:v>0.7424999999999999</c:v>
                </c:pt>
                <c:pt idx="47">
                  <c:v>0.7424999999999999</c:v>
                </c:pt>
                <c:pt idx="48">
                  <c:v>0.7424999999999999</c:v>
                </c:pt>
                <c:pt idx="49">
                  <c:v>0.7424999999999999</c:v>
                </c:pt>
                <c:pt idx="50">
                  <c:v>0.7424999999999999</c:v>
                </c:pt>
                <c:pt idx="51">
                  <c:v>0.7424999999999999</c:v>
                </c:pt>
                <c:pt idx="52">
                  <c:v>0.7424999999999999</c:v>
                </c:pt>
                <c:pt idx="53">
                  <c:v>0.7424999999999999</c:v>
                </c:pt>
                <c:pt idx="54">
                  <c:v>0.7424999999999999</c:v>
                </c:pt>
                <c:pt idx="55">
                  <c:v>0.7424999999999999</c:v>
                </c:pt>
                <c:pt idx="56">
                  <c:v>0.7424999999999999</c:v>
                </c:pt>
                <c:pt idx="57">
                  <c:v>0.7424999999999999</c:v>
                </c:pt>
                <c:pt idx="58">
                  <c:v>0.7424999999999999</c:v>
                </c:pt>
                <c:pt idx="59">
                  <c:v>0.7424999999999999</c:v>
                </c:pt>
              </c:numCache>
            </c:numRef>
          </c:yVal>
          <c:smooth val="0"/>
        </c:ser>
        <c:axId val="14102473"/>
        <c:axId val="59813394"/>
      </c:scatterChart>
      <c:valAx>
        <c:axId val="14102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13394"/>
        <c:crosses val="autoZero"/>
        <c:crossBetween val="midCat"/>
        <c:dispUnits/>
      </c:valAx>
      <c:valAx>
        <c:axId val="5981339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4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达成分布图（定量分析）</a:t>
            </a:r>
          </a:p>
        </c:rich>
      </c:tx>
      <c:layout>
        <c:manualLayout>
          <c:xMode val="factor"/>
          <c:yMode val="factor"/>
          <c:x val="-0.096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115"/>
          <c:w val="0.942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'数据'!$AN$6:$AN$65</c:f>
              <c:numCache>
                <c:ptCount val="60"/>
                <c:pt idx="0">
                  <c:v>0.96</c:v>
                </c:pt>
                <c:pt idx="1">
                  <c:v>0.88</c:v>
                </c:pt>
                <c:pt idx="2">
                  <c:v>0.94</c:v>
                </c:pt>
                <c:pt idx="3">
                  <c:v>0.5</c:v>
                </c:pt>
                <c:pt idx="4">
                  <c:v>0.68</c:v>
                </c:pt>
                <c:pt idx="5">
                  <c:v>0.7</c:v>
                </c:pt>
                <c:pt idx="6">
                  <c:v>0.9</c:v>
                </c:pt>
                <c:pt idx="7">
                  <c:v>0.54</c:v>
                </c:pt>
                <c:pt idx="8">
                  <c:v>0.54</c:v>
                </c:pt>
                <c:pt idx="9">
                  <c:v>0.82</c:v>
                </c:pt>
                <c:pt idx="10">
                  <c:v>0.48</c:v>
                </c:pt>
                <c:pt idx="11">
                  <c:v>0.44</c:v>
                </c:pt>
                <c:pt idx="12">
                  <c:v>0.76</c:v>
                </c:pt>
                <c:pt idx="13">
                  <c:v>0.46</c:v>
                </c:pt>
                <c:pt idx="14">
                  <c:v>0.68</c:v>
                </c:pt>
                <c:pt idx="15">
                  <c:v>0.54</c:v>
                </c:pt>
                <c:pt idx="16">
                  <c:v>0.96</c:v>
                </c:pt>
                <c:pt idx="17">
                  <c:v>0.7</c:v>
                </c:pt>
                <c:pt idx="18">
                  <c:v>0.7</c:v>
                </c:pt>
                <c:pt idx="19">
                  <c:v>0.82</c:v>
                </c:pt>
                <c:pt idx="20">
                  <c:v>0.88</c:v>
                </c:pt>
                <c:pt idx="21">
                  <c:v>0.52</c:v>
                </c:pt>
                <c:pt idx="22">
                  <c:v>0.8</c:v>
                </c:pt>
                <c:pt idx="23">
                  <c:v>0.82</c:v>
                </c:pt>
                <c:pt idx="24">
                  <c:v>0.74</c:v>
                </c:pt>
                <c:pt idx="25">
                  <c:v>0.94</c:v>
                </c:pt>
                <c:pt idx="26">
                  <c:v>0.44</c:v>
                </c:pt>
                <c:pt idx="27">
                  <c:v>0.42</c:v>
                </c:pt>
                <c:pt idx="28">
                  <c:v>0.68</c:v>
                </c:pt>
                <c:pt idx="29">
                  <c:v>0.88</c:v>
                </c:pt>
                <c:pt idx="30">
                  <c:v>0.4</c:v>
                </c:pt>
                <c:pt idx="31">
                  <c:v>0.46</c:v>
                </c:pt>
                <c:pt idx="32">
                  <c:v>0.88</c:v>
                </c:pt>
                <c:pt idx="33">
                  <c:v>0.88</c:v>
                </c:pt>
                <c:pt idx="34">
                  <c:v>0.46</c:v>
                </c:pt>
                <c:pt idx="35">
                  <c:v>0.92</c:v>
                </c:pt>
                <c:pt idx="36">
                  <c:v>0.62</c:v>
                </c:pt>
                <c:pt idx="37">
                  <c:v>0.78</c:v>
                </c:pt>
                <c:pt idx="38">
                  <c:v>0.56</c:v>
                </c:pt>
                <c:pt idx="39">
                  <c:v>0.58</c:v>
                </c:pt>
                <c:pt idx="40">
                  <c:v>0.6</c:v>
                </c:pt>
                <c:pt idx="41">
                  <c:v>0.66</c:v>
                </c:pt>
                <c:pt idx="42">
                  <c:v>0.54</c:v>
                </c:pt>
                <c:pt idx="43">
                  <c:v>0.42</c:v>
                </c:pt>
                <c:pt idx="44">
                  <c:v>0.52</c:v>
                </c:pt>
                <c:pt idx="45">
                  <c:v>0.66</c:v>
                </c:pt>
                <c:pt idx="46">
                  <c:v>0.94</c:v>
                </c:pt>
                <c:pt idx="47">
                  <c:v>0.44</c:v>
                </c:pt>
                <c:pt idx="48">
                  <c:v>0.46</c:v>
                </c:pt>
                <c:pt idx="49">
                  <c:v>0.92</c:v>
                </c:pt>
                <c:pt idx="50">
                  <c:v>0.74</c:v>
                </c:pt>
                <c:pt idx="51">
                  <c:v>0.76</c:v>
                </c:pt>
                <c:pt idx="52">
                  <c:v>0.4</c:v>
                </c:pt>
                <c:pt idx="53">
                  <c:v>0.46</c:v>
                </c:pt>
                <c:pt idx="54">
                  <c:v>0.76</c:v>
                </c:pt>
                <c:pt idx="55">
                  <c:v>0.68</c:v>
                </c:pt>
                <c:pt idx="56">
                  <c:v>0.96</c:v>
                </c:pt>
                <c:pt idx="57">
                  <c:v>0.76</c:v>
                </c:pt>
                <c:pt idx="58">
                  <c:v>0.82</c:v>
                </c:pt>
                <c:pt idx="59">
                  <c:v>0.58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'数据'!$AO$6:$AO$65</c:f>
              <c:numCache>
                <c:ptCount val="60"/>
                <c:pt idx="0">
                  <c:v>0.679</c:v>
                </c:pt>
                <c:pt idx="1">
                  <c:v>0.679</c:v>
                </c:pt>
                <c:pt idx="2">
                  <c:v>0.679</c:v>
                </c:pt>
                <c:pt idx="3">
                  <c:v>0.679</c:v>
                </c:pt>
                <c:pt idx="4">
                  <c:v>0.679</c:v>
                </c:pt>
                <c:pt idx="5">
                  <c:v>0.679</c:v>
                </c:pt>
                <c:pt idx="6">
                  <c:v>0.679</c:v>
                </c:pt>
                <c:pt idx="7">
                  <c:v>0.679</c:v>
                </c:pt>
                <c:pt idx="8">
                  <c:v>0.679</c:v>
                </c:pt>
                <c:pt idx="9">
                  <c:v>0.679</c:v>
                </c:pt>
                <c:pt idx="10">
                  <c:v>0.679</c:v>
                </c:pt>
                <c:pt idx="11">
                  <c:v>0.679</c:v>
                </c:pt>
                <c:pt idx="12">
                  <c:v>0.679</c:v>
                </c:pt>
                <c:pt idx="13">
                  <c:v>0.679</c:v>
                </c:pt>
                <c:pt idx="14">
                  <c:v>0.679</c:v>
                </c:pt>
                <c:pt idx="15">
                  <c:v>0.679</c:v>
                </c:pt>
                <c:pt idx="16">
                  <c:v>0.679</c:v>
                </c:pt>
                <c:pt idx="17">
                  <c:v>0.679</c:v>
                </c:pt>
                <c:pt idx="18">
                  <c:v>0.679</c:v>
                </c:pt>
                <c:pt idx="19">
                  <c:v>0.679</c:v>
                </c:pt>
                <c:pt idx="20">
                  <c:v>0.679</c:v>
                </c:pt>
                <c:pt idx="21">
                  <c:v>0.679</c:v>
                </c:pt>
                <c:pt idx="22">
                  <c:v>0.679</c:v>
                </c:pt>
                <c:pt idx="23">
                  <c:v>0.679</c:v>
                </c:pt>
                <c:pt idx="24">
                  <c:v>0.679</c:v>
                </c:pt>
                <c:pt idx="25">
                  <c:v>0.679</c:v>
                </c:pt>
                <c:pt idx="26">
                  <c:v>0.679</c:v>
                </c:pt>
                <c:pt idx="27">
                  <c:v>0.679</c:v>
                </c:pt>
                <c:pt idx="28">
                  <c:v>0.679</c:v>
                </c:pt>
                <c:pt idx="29">
                  <c:v>0.679</c:v>
                </c:pt>
                <c:pt idx="30">
                  <c:v>0.679</c:v>
                </c:pt>
                <c:pt idx="31">
                  <c:v>0.679</c:v>
                </c:pt>
                <c:pt idx="32">
                  <c:v>0.679</c:v>
                </c:pt>
                <c:pt idx="33">
                  <c:v>0.679</c:v>
                </c:pt>
                <c:pt idx="34">
                  <c:v>0.679</c:v>
                </c:pt>
                <c:pt idx="35">
                  <c:v>0.679</c:v>
                </c:pt>
                <c:pt idx="36">
                  <c:v>0.679</c:v>
                </c:pt>
                <c:pt idx="37">
                  <c:v>0.679</c:v>
                </c:pt>
                <c:pt idx="38">
                  <c:v>0.679</c:v>
                </c:pt>
                <c:pt idx="39">
                  <c:v>0.679</c:v>
                </c:pt>
                <c:pt idx="40">
                  <c:v>0.679</c:v>
                </c:pt>
                <c:pt idx="41">
                  <c:v>0.679</c:v>
                </c:pt>
                <c:pt idx="42">
                  <c:v>0.679</c:v>
                </c:pt>
                <c:pt idx="43">
                  <c:v>0.679</c:v>
                </c:pt>
                <c:pt idx="44">
                  <c:v>0.679</c:v>
                </c:pt>
                <c:pt idx="45">
                  <c:v>0.679</c:v>
                </c:pt>
                <c:pt idx="46">
                  <c:v>0.679</c:v>
                </c:pt>
                <c:pt idx="47">
                  <c:v>0.679</c:v>
                </c:pt>
                <c:pt idx="48">
                  <c:v>0.679</c:v>
                </c:pt>
                <c:pt idx="49">
                  <c:v>0.679</c:v>
                </c:pt>
                <c:pt idx="50">
                  <c:v>0.679</c:v>
                </c:pt>
                <c:pt idx="51">
                  <c:v>0.679</c:v>
                </c:pt>
                <c:pt idx="52">
                  <c:v>0.679</c:v>
                </c:pt>
                <c:pt idx="53">
                  <c:v>0.679</c:v>
                </c:pt>
                <c:pt idx="54">
                  <c:v>0.679</c:v>
                </c:pt>
                <c:pt idx="55">
                  <c:v>0.679</c:v>
                </c:pt>
                <c:pt idx="56">
                  <c:v>0.679</c:v>
                </c:pt>
                <c:pt idx="57">
                  <c:v>0.679</c:v>
                </c:pt>
                <c:pt idx="58">
                  <c:v>0.679</c:v>
                </c:pt>
                <c:pt idx="59">
                  <c:v>0.679</c:v>
                </c:pt>
              </c:numCache>
            </c:numRef>
          </c:yVal>
          <c:smooth val="0"/>
        </c:ser>
        <c:axId val="1449635"/>
        <c:axId val="13046716"/>
      </c:scatterChart>
      <c:valAx>
        <c:axId val="1449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46716"/>
        <c:crosses val="autoZero"/>
        <c:crossBetween val="midCat"/>
        <c:dispUnits/>
      </c:valAx>
      <c:valAx>
        <c:axId val="1304671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9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达成分布图（定量分析）</a:t>
            </a:r>
          </a:p>
        </c:rich>
      </c:tx>
      <c:layout>
        <c:manualLayout>
          <c:xMode val="factor"/>
          <c:yMode val="factor"/>
          <c:x val="-0.096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115"/>
          <c:w val="0.9425"/>
          <c:h val="0.879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'数据'!$AV$6:$AV$65</c:f>
              <c:numCache>
                <c:ptCount val="60"/>
                <c:pt idx="0">
                  <c:v>0.7</c:v>
                </c:pt>
                <c:pt idx="1">
                  <c:v>0.6</c:v>
                </c:pt>
                <c:pt idx="2">
                  <c:v>0.85</c:v>
                </c:pt>
                <c:pt idx="3">
                  <c:v>0.9</c:v>
                </c:pt>
                <c:pt idx="4">
                  <c:v>0.5</c:v>
                </c:pt>
                <c:pt idx="5">
                  <c:v>0.95</c:v>
                </c:pt>
                <c:pt idx="6">
                  <c:v>0.4</c:v>
                </c:pt>
                <c:pt idx="7">
                  <c:v>0.65</c:v>
                </c:pt>
                <c:pt idx="8">
                  <c:v>0.6</c:v>
                </c:pt>
                <c:pt idx="9">
                  <c:v>0.95</c:v>
                </c:pt>
                <c:pt idx="10">
                  <c:v>0.85</c:v>
                </c:pt>
                <c:pt idx="11">
                  <c:v>0.75</c:v>
                </c:pt>
                <c:pt idx="12">
                  <c:v>0.4</c:v>
                </c:pt>
                <c:pt idx="13">
                  <c:v>0.45</c:v>
                </c:pt>
                <c:pt idx="14">
                  <c:v>0.45</c:v>
                </c:pt>
                <c:pt idx="15">
                  <c:v>0.75</c:v>
                </c:pt>
                <c:pt idx="16">
                  <c:v>0.55</c:v>
                </c:pt>
                <c:pt idx="17">
                  <c:v>0.9</c:v>
                </c:pt>
                <c:pt idx="18">
                  <c:v>0.95</c:v>
                </c:pt>
                <c:pt idx="19">
                  <c:v>0.75</c:v>
                </c:pt>
                <c:pt idx="20">
                  <c:v>0.45</c:v>
                </c:pt>
                <c:pt idx="21">
                  <c:v>0.5</c:v>
                </c:pt>
                <c:pt idx="22">
                  <c:v>0.65</c:v>
                </c:pt>
                <c:pt idx="23">
                  <c:v>0.45</c:v>
                </c:pt>
                <c:pt idx="24">
                  <c:v>0.5</c:v>
                </c:pt>
                <c:pt idx="25">
                  <c:v>0.75</c:v>
                </c:pt>
                <c:pt idx="26">
                  <c:v>0.6</c:v>
                </c:pt>
                <c:pt idx="27">
                  <c:v>0.4</c:v>
                </c:pt>
                <c:pt idx="28">
                  <c:v>0.7</c:v>
                </c:pt>
                <c:pt idx="29">
                  <c:v>0.55</c:v>
                </c:pt>
                <c:pt idx="30">
                  <c:v>0.9</c:v>
                </c:pt>
                <c:pt idx="31">
                  <c:v>0.7</c:v>
                </c:pt>
                <c:pt idx="32">
                  <c:v>0.95</c:v>
                </c:pt>
                <c:pt idx="33">
                  <c:v>0.6</c:v>
                </c:pt>
                <c:pt idx="34">
                  <c:v>0.6</c:v>
                </c:pt>
                <c:pt idx="35">
                  <c:v>0.8</c:v>
                </c:pt>
                <c:pt idx="36">
                  <c:v>0.7</c:v>
                </c:pt>
                <c:pt idx="37">
                  <c:v>0.85</c:v>
                </c:pt>
                <c:pt idx="38">
                  <c:v>0.6</c:v>
                </c:pt>
                <c:pt idx="39">
                  <c:v>0.65</c:v>
                </c:pt>
                <c:pt idx="40">
                  <c:v>0.95</c:v>
                </c:pt>
                <c:pt idx="41">
                  <c:v>0.95</c:v>
                </c:pt>
                <c:pt idx="42">
                  <c:v>0.85</c:v>
                </c:pt>
                <c:pt idx="43">
                  <c:v>0.7</c:v>
                </c:pt>
                <c:pt idx="44">
                  <c:v>0.8</c:v>
                </c:pt>
                <c:pt idx="45">
                  <c:v>0.6</c:v>
                </c:pt>
                <c:pt idx="46">
                  <c:v>0.8</c:v>
                </c:pt>
                <c:pt idx="47">
                  <c:v>0.9</c:v>
                </c:pt>
                <c:pt idx="48">
                  <c:v>0.85</c:v>
                </c:pt>
                <c:pt idx="49">
                  <c:v>0.6</c:v>
                </c:pt>
                <c:pt idx="50">
                  <c:v>0.9</c:v>
                </c:pt>
                <c:pt idx="51">
                  <c:v>0.45</c:v>
                </c:pt>
                <c:pt idx="52">
                  <c:v>0.65</c:v>
                </c:pt>
                <c:pt idx="53">
                  <c:v>0.85</c:v>
                </c:pt>
                <c:pt idx="54">
                  <c:v>0.7</c:v>
                </c:pt>
                <c:pt idx="55">
                  <c:v>0.45</c:v>
                </c:pt>
                <c:pt idx="56">
                  <c:v>0.95</c:v>
                </c:pt>
                <c:pt idx="57">
                  <c:v>0.65</c:v>
                </c:pt>
                <c:pt idx="58">
                  <c:v>0.8</c:v>
                </c:pt>
                <c:pt idx="59">
                  <c:v>0.45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'数据'!$AW$6:$AW$65</c:f>
              <c:numCache>
                <c:ptCount val="60"/>
                <c:pt idx="0">
                  <c:v>0.6941666666666666</c:v>
                </c:pt>
                <c:pt idx="1">
                  <c:v>0.6941666666666666</c:v>
                </c:pt>
                <c:pt idx="2">
                  <c:v>0.6941666666666666</c:v>
                </c:pt>
                <c:pt idx="3">
                  <c:v>0.6941666666666666</c:v>
                </c:pt>
                <c:pt idx="4">
                  <c:v>0.6941666666666666</c:v>
                </c:pt>
                <c:pt idx="5">
                  <c:v>0.6941666666666666</c:v>
                </c:pt>
                <c:pt idx="6">
                  <c:v>0.6941666666666666</c:v>
                </c:pt>
                <c:pt idx="7">
                  <c:v>0.6941666666666666</c:v>
                </c:pt>
                <c:pt idx="8">
                  <c:v>0.6941666666666666</c:v>
                </c:pt>
                <c:pt idx="9">
                  <c:v>0.6941666666666666</c:v>
                </c:pt>
                <c:pt idx="10">
                  <c:v>0.6941666666666666</c:v>
                </c:pt>
                <c:pt idx="11">
                  <c:v>0.6941666666666666</c:v>
                </c:pt>
                <c:pt idx="12">
                  <c:v>0.6941666666666666</c:v>
                </c:pt>
                <c:pt idx="13">
                  <c:v>0.6941666666666666</c:v>
                </c:pt>
                <c:pt idx="14">
                  <c:v>0.6941666666666666</c:v>
                </c:pt>
                <c:pt idx="15">
                  <c:v>0.6941666666666666</c:v>
                </c:pt>
                <c:pt idx="16">
                  <c:v>0.6941666666666666</c:v>
                </c:pt>
                <c:pt idx="17">
                  <c:v>0.6941666666666666</c:v>
                </c:pt>
                <c:pt idx="18">
                  <c:v>0.6941666666666666</c:v>
                </c:pt>
                <c:pt idx="19">
                  <c:v>0.6941666666666666</c:v>
                </c:pt>
                <c:pt idx="20">
                  <c:v>0.6941666666666666</c:v>
                </c:pt>
                <c:pt idx="21">
                  <c:v>0.6941666666666666</c:v>
                </c:pt>
                <c:pt idx="22">
                  <c:v>0.6941666666666666</c:v>
                </c:pt>
                <c:pt idx="23">
                  <c:v>0.6941666666666666</c:v>
                </c:pt>
                <c:pt idx="24">
                  <c:v>0.6941666666666666</c:v>
                </c:pt>
                <c:pt idx="25">
                  <c:v>0.6941666666666666</c:v>
                </c:pt>
                <c:pt idx="26">
                  <c:v>0.6941666666666666</c:v>
                </c:pt>
                <c:pt idx="27">
                  <c:v>0.6941666666666666</c:v>
                </c:pt>
                <c:pt idx="28">
                  <c:v>0.6941666666666666</c:v>
                </c:pt>
                <c:pt idx="29">
                  <c:v>0.6941666666666666</c:v>
                </c:pt>
                <c:pt idx="30">
                  <c:v>0.6941666666666666</c:v>
                </c:pt>
                <c:pt idx="31">
                  <c:v>0.6941666666666666</c:v>
                </c:pt>
                <c:pt idx="32">
                  <c:v>0.6941666666666666</c:v>
                </c:pt>
                <c:pt idx="33">
                  <c:v>0.6941666666666666</c:v>
                </c:pt>
                <c:pt idx="34">
                  <c:v>0.6941666666666666</c:v>
                </c:pt>
                <c:pt idx="35">
                  <c:v>0.6941666666666666</c:v>
                </c:pt>
                <c:pt idx="36">
                  <c:v>0.6941666666666666</c:v>
                </c:pt>
                <c:pt idx="37">
                  <c:v>0.6941666666666666</c:v>
                </c:pt>
                <c:pt idx="38">
                  <c:v>0.6941666666666666</c:v>
                </c:pt>
                <c:pt idx="39">
                  <c:v>0.6941666666666666</c:v>
                </c:pt>
                <c:pt idx="40">
                  <c:v>0.6941666666666666</c:v>
                </c:pt>
                <c:pt idx="41">
                  <c:v>0.6941666666666666</c:v>
                </c:pt>
                <c:pt idx="42">
                  <c:v>0.6941666666666666</c:v>
                </c:pt>
                <c:pt idx="43">
                  <c:v>0.6941666666666666</c:v>
                </c:pt>
                <c:pt idx="44">
                  <c:v>0.6941666666666666</c:v>
                </c:pt>
                <c:pt idx="45">
                  <c:v>0.6941666666666666</c:v>
                </c:pt>
                <c:pt idx="46">
                  <c:v>0.6941666666666666</c:v>
                </c:pt>
                <c:pt idx="47">
                  <c:v>0.6941666666666666</c:v>
                </c:pt>
                <c:pt idx="48">
                  <c:v>0.6941666666666666</c:v>
                </c:pt>
                <c:pt idx="49">
                  <c:v>0.6941666666666666</c:v>
                </c:pt>
                <c:pt idx="50">
                  <c:v>0.6941666666666666</c:v>
                </c:pt>
                <c:pt idx="51">
                  <c:v>0.6941666666666666</c:v>
                </c:pt>
                <c:pt idx="52">
                  <c:v>0.6941666666666666</c:v>
                </c:pt>
                <c:pt idx="53">
                  <c:v>0.6941666666666666</c:v>
                </c:pt>
                <c:pt idx="54">
                  <c:v>0.6941666666666666</c:v>
                </c:pt>
                <c:pt idx="55">
                  <c:v>0.6941666666666666</c:v>
                </c:pt>
                <c:pt idx="56">
                  <c:v>0.6941666666666666</c:v>
                </c:pt>
                <c:pt idx="57">
                  <c:v>0.6941666666666666</c:v>
                </c:pt>
                <c:pt idx="58">
                  <c:v>0.6941666666666666</c:v>
                </c:pt>
                <c:pt idx="59">
                  <c:v>0.6941666666666666</c:v>
                </c:pt>
              </c:numCache>
            </c:numRef>
          </c:yVal>
          <c:smooth val="0"/>
        </c:ser>
        <c:axId val="50311581"/>
        <c:axId val="50151046"/>
      </c:scatterChart>
      <c:valAx>
        <c:axId val="50311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 val="autoZero"/>
        <c:crossBetween val="midCat"/>
        <c:dispUnits/>
      </c:valAx>
      <c:valAx>
        <c:axId val="5015104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11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8</xdr:col>
      <xdr:colOff>609600</xdr:colOff>
      <xdr:row>17</xdr:row>
      <xdr:rowOff>161925</xdr:rowOff>
    </xdr:to>
    <xdr:graphicFrame>
      <xdr:nvGraphicFramePr>
        <xdr:cNvPr id="1" name="图表 19"/>
        <xdr:cNvGraphicFramePr/>
      </xdr:nvGraphicFramePr>
      <xdr:xfrm>
        <a:off x="695325" y="542925"/>
        <a:ext cx="5400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9525</xdr:rowOff>
    </xdr:from>
    <xdr:to>
      <xdr:col>8</xdr:col>
      <xdr:colOff>609600</xdr:colOff>
      <xdr:row>35</xdr:row>
      <xdr:rowOff>171450</xdr:rowOff>
    </xdr:to>
    <xdr:graphicFrame>
      <xdr:nvGraphicFramePr>
        <xdr:cNvPr id="2" name="图表 20"/>
        <xdr:cNvGraphicFramePr/>
      </xdr:nvGraphicFramePr>
      <xdr:xfrm>
        <a:off x="695325" y="3810000"/>
        <a:ext cx="5400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600075</xdr:colOff>
      <xdr:row>53</xdr:row>
      <xdr:rowOff>171450</xdr:rowOff>
    </xdr:to>
    <xdr:graphicFrame>
      <xdr:nvGraphicFramePr>
        <xdr:cNvPr id="3" name="图表 21"/>
        <xdr:cNvGraphicFramePr/>
      </xdr:nvGraphicFramePr>
      <xdr:xfrm>
        <a:off x="685800" y="7067550"/>
        <a:ext cx="5400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111</xdr:row>
      <xdr:rowOff>19050</xdr:rowOff>
    </xdr:from>
    <xdr:to>
      <xdr:col>8</xdr:col>
      <xdr:colOff>609600</xdr:colOff>
      <xdr:row>126</xdr:row>
      <xdr:rowOff>0</xdr:rowOff>
    </xdr:to>
    <xdr:graphicFrame>
      <xdr:nvGraphicFramePr>
        <xdr:cNvPr id="4" name="图表 22"/>
        <xdr:cNvGraphicFramePr/>
      </xdr:nvGraphicFramePr>
      <xdr:xfrm>
        <a:off x="695325" y="20107275"/>
        <a:ext cx="54006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129</xdr:row>
      <xdr:rowOff>28575</xdr:rowOff>
    </xdr:from>
    <xdr:to>
      <xdr:col>8</xdr:col>
      <xdr:colOff>600075</xdr:colOff>
      <xdr:row>144</xdr:row>
      <xdr:rowOff>9525</xdr:rowOff>
    </xdr:to>
    <xdr:graphicFrame>
      <xdr:nvGraphicFramePr>
        <xdr:cNvPr id="5" name="图表 23"/>
        <xdr:cNvGraphicFramePr/>
      </xdr:nvGraphicFramePr>
      <xdr:xfrm>
        <a:off x="685800" y="23374350"/>
        <a:ext cx="54006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8</xdr:col>
      <xdr:colOff>600075</xdr:colOff>
      <xdr:row>162</xdr:row>
      <xdr:rowOff>161925</xdr:rowOff>
    </xdr:to>
    <xdr:graphicFrame>
      <xdr:nvGraphicFramePr>
        <xdr:cNvPr id="6" name="图表 24"/>
        <xdr:cNvGraphicFramePr/>
      </xdr:nvGraphicFramePr>
      <xdr:xfrm>
        <a:off x="685800" y="26784300"/>
        <a:ext cx="54006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8</xdr:col>
      <xdr:colOff>600075</xdr:colOff>
      <xdr:row>71</xdr:row>
      <xdr:rowOff>161925</xdr:rowOff>
    </xdr:to>
    <xdr:graphicFrame>
      <xdr:nvGraphicFramePr>
        <xdr:cNvPr id="7" name="图表 21"/>
        <xdr:cNvGraphicFramePr/>
      </xdr:nvGraphicFramePr>
      <xdr:xfrm>
        <a:off x="685800" y="10315575"/>
        <a:ext cx="54006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74</xdr:row>
      <xdr:rowOff>28575</xdr:rowOff>
    </xdr:from>
    <xdr:to>
      <xdr:col>8</xdr:col>
      <xdr:colOff>600075</xdr:colOff>
      <xdr:row>89</xdr:row>
      <xdr:rowOff>9525</xdr:rowOff>
    </xdr:to>
    <xdr:graphicFrame>
      <xdr:nvGraphicFramePr>
        <xdr:cNvPr id="8" name="图表 21"/>
        <xdr:cNvGraphicFramePr/>
      </xdr:nvGraphicFramePr>
      <xdr:xfrm>
        <a:off x="685800" y="13420725"/>
        <a:ext cx="54006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8</xdr:col>
      <xdr:colOff>600075</xdr:colOff>
      <xdr:row>106</xdr:row>
      <xdr:rowOff>161925</xdr:rowOff>
    </xdr:to>
    <xdr:graphicFrame>
      <xdr:nvGraphicFramePr>
        <xdr:cNvPr id="9" name="图表 21"/>
        <xdr:cNvGraphicFramePr/>
      </xdr:nvGraphicFramePr>
      <xdr:xfrm>
        <a:off x="685800" y="16649700"/>
        <a:ext cx="54006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2" max="2" width="9.375" style="0" bestFit="1" customWidth="1"/>
    <col min="3" max="3" width="9.375" style="0" customWidth="1"/>
    <col min="4" max="74" width="5.625" style="0" customWidth="1"/>
  </cols>
  <sheetData>
    <row r="1" spans="1:74" ht="135" customHeight="1">
      <c r="A1" s="51" t="s">
        <v>34</v>
      </c>
      <c r="B1" s="52"/>
      <c r="C1" s="52"/>
      <c r="D1" s="52"/>
      <c r="E1" s="52"/>
      <c r="F1" s="52"/>
      <c r="G1" s="52"/>
      <c r="H1" s="52"/>
      <c r="I1" s="53"/>
      <c r="J1" s="42" t="s">
        <v>1</v>
      </c>
      <c r="K1" s="43"/>
      <c r="L1" s="43"/>
      <c r="M1" s="43"/>
      <c r="N1" s="43"/>
      <c r="O1" s="43"/>
      <c r="P1" s="43"/>
      <c r="Q1" s="44"/>
      <c r="R1" s="42" t="s">
        <v>5</v>
      </c>
      <c r="S1" s="43"/>
      <c r="T1" s="43"/>
      <c r="U1" s="43"/>
      <c r="V1" s="43"/>
      <c r="W1" s="43"/>
      <c r="X1" s="43"/>
      <c r="Y1" s="44"/>
      <c r="Z1" s="42" t="s">
        <v>39</v>
      </c>
      <c r="AA1" s="43"/>
      <c r="AB1" s="43"/>
      <c r="AC1" s="43"/>
      <c r="AD1" s="43"/>
      <c r="AE1" s="43"/>
      <c r="AF1" s="43"/>
      <c r="AG1" s="44"/>
      <c r="AH1" s="42" t="s">
        <v>40</v>
      </c>
      <c r="AI1" s="43"/>
      <c r="AJ1" s="43"/>
      <c r="AK1" s="43"/>
      <c r="AL1" s="43"/>
      <c r="AM1" s="43"/>
      <c r="AN1" s="43"/>
      <c r="AO1" s="44"/>
      <c r="AP1" s="42" t="s">
        <v>41</v>
      </c>
      <c r="AQ1" s="43"/>
      <c r="AR1" s="43"/>
      <c r="AS1" s="43"/>
      <c r="AT1" s="43"/>
      <c r="AU1" s="43"/>
      <c r="AV1" s="43"/>
      <c r="AW1" s="44"/>
      <c r="AX1" s="42" t="s">
        <v>42</v>
      </c>
      <c r="AY1" s="43"/>
      <c r="AZ1" s="43"/>
      <c r="BA1" s="43"/>
      <c r="BB1" s="43"/>
      <c r="BC1" s="43"/>
      <c r="BD1" s="43"/>
      <c r="BE1" s="44"/>
      <c r="BF1" s="42" t="s">
        <v>43</v>
      </c>
      <c r="BG1" s="43"/>
      <c r="BH1" s="43"/>
      <c r="BI1" s="43"/>
      <c r="BJ1" s="43"/>
      <c r="BK1" s="43"/>
      <c r="BL1" s="43"/>
      <c r="BM1" s="44"/>
      <c r="BN1" s="42" t="s">
        <v>44</v>
      </c>
      <c r="BO1" s="43"/>
      <c r="BP1" s="43"/>
      <c r="BQ1" s="43"/>
      <c r="BR1" s="43"/>
      <c r="BS1" s="43"/>
      <c r="BT1" s="43"/>
      <c r="BU1" s="43"/>
      <c r="BV1" s="40" t="s">
        <v>31</v>
      </c>
    </row>
    <row r="2" spans="1:74" s="31" customFormat="1" ht="81">
      <c r="A2" s="48" t="s">
        <v>32</v>
      </c>
      <c r="B2" s="49"/>
      <c r="C2" s="50"/>
      <c r="D2" s="30" t="s">
        <v>23</v>
      </c>
      <c r="E2" s="30" t="s">
        <v>24</v>
      </c>
      <c r="F2" s="30" t="s">
        <v>25</v>
      </c>
      <c r="G2" s="30" t="s">
        <v>26</v>
      </c>
      <c r="H2" s="30" t="s">
        <v>27</v>
      </c>
      <c r="I2" s="30" t="s">
        <v>28</v>
      </c>
      <c r="J2" s="30" t="s">
        <v>16</v>
      </c>
      <c r="K2" s="30" t="s">
        <v>17</v>
      </c>
      <c r="L2" s="30" t="s">
        <v>18</v>
      </c>
      <c r="M2" s="30" t="s">
        <v>19</v>
      </c>
      <c r="N2" s="30" t="s">
        <v>20</v>
      </c>
      <c r="O2" s="30" t="s">
        <v>21</v>
      </c>
      <c r="P2" s="32" t="s">
        <v>35</v>
      </c>
      <c r="Q2" s="32" t="s">
        <v>15</v>
      </c>
      <c r="R2" s="30" t="s">
        <v>16</v>
      </c>
      <c r="S2" s="30" t="s">
        <v>17</v>
      </c>
      <c r="T2" s="30" t="s">
        <v>18</v>
      </c>
      <c r="U2" s="30" t="s">
        <v>19</v>
      </c>
      <c r="V2" s="30" t="s">
        <v>20</v>
      </c>
      <c r="W2" s="30" t="s">
        <v>21</v>
      </c>
      <c r="X2" s="32" t="s">
        <v>37</v>
      </c>
      <c r="Y2" s="32" t="s">
        <v>30</v>
      </c>
      <c r="Z2" s="30" t="s">
        <v>16</v>
      </c>
      <c r="AA2" s="30" t="s">
        <v>17</v>
      </c>
      <c r="AB2" s="30" t="s">
        <v>18</v>
      </c>
      <c r="AC2" s="30" t="s">
        <v>19</v>
      </c>
      <c r="AD2" s="30" t="s">
        <v>20</v>
      </c>
      <c r="AE2" s="30" t="s">
        <v>21</v>
      </c>
      <c r="AF2" s="32" t="s">
        <v>45</v>
      </c>
      <c r="AG2" s="32" t="s">
        <v>46</v>
      </c>
      <c r="AH2" s="30" t="s">
        <v>16</v>
      </c>
      <c r="AI2" s="30" t="s">
        <v>17</v>
      </c>
      <c r="AJ2" s="30" t="s">
        <v>18</v>
      </c>
      <c r="AK2" s="30" t="s">
        <v>19</v>
      </c>
      <c r="AL2" s="30" t="s">
        <v>20</v>
      </c>
      <c r="AM2" s="30" t="s">
        <v>21</v>
      </c>
      <c r="AN2" s="32" t="s">
        <v>47</v>
      </c>
      <c r="AO2" s="32" t="s">
        <v>48</v>
      </c>
      <c r="AP2" s="30" t="s">
        <v>16</v>
      </c>
      <c r="AQ2" s="30" t="s">
        <v>17</v>
      </c>
      <c r="AR2" s="30" t="s">
        <v>18</v>
      </c>
      <c r="AS2" s="30" t="s">
        <v>19</v>
      </c>
      <c r="AT2" s="30" t="s">
        <v>20</v>
      </c>
      <c r="AU2" s="30" t="s">
        <v>21</v>
      </c>
      <c r="AV2" s="32" t="s">
        <v>49</v>
      </c>
      <c r="AW2" s="32" t="s">
        <v>50</v>
      </c>
      <c r="AX2" s="30" t="s">
        <v>16</v>
      </c>
      <c r="AY2" s="30" t="s">
        <v>17</v>
      </c>
      <c r="AZ2" s="30" t="s">
        <v>18</v>
      </c>
      <c r="BA2" s="30" t="s">
        <v>19</v>
      </c>
      <c r="BB2" s="30" t="s">
        <v>20</v>
      </c>
      <c r="BC2" s="30" t="s">
        <v>21</v>
      </c>
      <c r="BD2" s="32" t="s">
        <v>51</v>
      </c>
      <c r="BE2" s="32" t="s">
        <v>52</v>
      </c>
      <c r="BF2" s="30" t="s">
        <v>16</v>
      </c>
      <c r="BG2" s="30" t="s">
        <v>17</v>
      </c>
      <c r="BH2" s="30" t="s">
        <v>18</v>
      </c>
      <c r="BI2" s="30" t="s">
        <v>19</v>
      </c>
      <c r="BJ2" s="30" t="s">
        <v>20</v>
      </c>
      <c r="BK2" s="30" t="s">
        <v>21</v>
      </c>
      <c r="BL2" s="32" t="s">
        <v>53</v>
      </c>
      <c r="BM2" s="32" t="s">
        <v>54</v>
      </c>
      <c r="BN2" s="30" t="s">
        <v>16</v>
      </c>
      <c r="BO2" s="30" t="s">
        <v>17</v>
      </c>
      <c r="BP2" s="30" t="s">
        <v>18</v>
      </c>
      <c r="BQ2" s="30" t="s">
        <v>19</v>
      </c>
      <c r="BR2" s="30" t="s">
        <v>20</v>
      </c>
      <c r="BS2" s="30" t="s">
        <v>21</v>
      </c>
      <c r="BT2" s="32" t="s">
        <v>55</v>
      </c>
      <c r="BU2" s="32" t="s">
        <v>56</v>
      </c>
      <c r="BV2" s="41"/>
    </row>
    <row r="3" spans="1:74" ht="28.5">
      <c r="A3" s="48" t="s">
        <v>22</v>
      </c>
      <c r="B3" s="49"/>
      <c r="C3" s="50"/>
      <c r="D3" s="37">
        <f>J3+R3+Z3+AH3+AP3+AX3+BF3+BN3</f>
        <v>100</v>
      </c>
      <c r="E3" s="37">
        <f>K3+S3+AA3+AI3+AQ3+AY3+BG3+BO3</f>
        <v>100</v>
      </c>
      <c r="F3" s="37">
        <f>L3+T3+AB3+AJ3+AR3+AZ3+BH3+BP3</f>
        <v>100</v>
      </c>
      <c r="G3" s="37">
        <f>M3+U3+AC3+AK3+AS3+BA3+BI3+BQ3</f>
        <v>100</v>
      </c>
      <c r="H3" s="37">
        <f>N3+V3+AD3+AL3+AT3+BB3+BJ3+BR3</f>
        <v>100</v>
      </c>
      <c r="I3" s="37">
        <f>O3+W3+AE3+AM3+AU3+BC3+BK3+BS3</f>
        <v>100</v>
      </c>
      <c r="J3" s="28">
        <v>100</v>
      </c>
      <c r="K3" s="28">
        <v>0</v>
      </c>
      <c r="L3" s="28">
        <v>0</v>
      </c>
      <c r="M3" s="28">
        <v>0</v>
      </c>
      <c r="N3" s="28">
        <v>60</v>
      </c>
      <c r="O3" s="28">
        <v>40</v>
      </c>
      <c r="P3" s="39" t="s">
        <v>36</v>
      </c>
      <c r="Q3" s="19"/>
      <c r="R3" s="28">
        <v>0</v>
      </c>
      <c r="S3" s="28">
        <v>20</v>
      </c>
      <c r="T3" s="28">
        <v>0</v>
      </c>
      <c r="U3" s="28">
        <v>0</v>
      </c>
      <c r="V3" s="28">
        <v>40</v>
      </c>
      <c r="W3" s="28">
        <v>0</v>
      </c>
      <c r="X3" s="39" t="s">
        <v>36</v>
      </c>
      <c r="Y3" s="19"/>
      <c r="Z3" s="28">
        <v>0</v>
      </c>
      <c r="AA3" s="28">
        <v>40</v>
      </c>
      <c r="AB3" s="28">
        <v>0</v>
      </c>
      <c r="AC3" s="28">
        <v>0</v>
      </c>
      <c r="AD3" s="28">
        <v>0</v>
      </c>
      <c r="AE3" s="28">
        <v>0</v>
      </c>
      <c r="AF3" s="39" t="s">
        <v>36</v>
      </c>
      <c r="AG3" s="19"/>
      <c r="AH3" s="28">
        <v>0</v>
      </c>
      <c r="AI3" s="28">
        <v>0</v>
      </c>
      <c r="AJ3" s="28">
        <v>0</v>
      </c>
      <c r="AK3" s="28">
        <v>50</v>
      </c>
      <c r="AL3" s="28">
        <v>0</v>
      </c>
      <c r="AM3" s="28">
        <v>0</v>
      </c>
      <c r="AN3" s="39" t="s">
        <v>36</v>
      </c>
      <c r="AO3" s="19"/>
      <c r="AP3" s="28">
        <v>0</v>
      </c>
      <c r="AQ3" s="28"/>
      <c r="AR3" s="28">
        <v>20</v>
      </c>
      <c r="AS3" s="28">
        <v>0</v>
      </c>
      <c r="AT3" s="28">
        <v>0</v>
      </c>
      <c r="AU3" s="28">
        <v>0</v>
      </c>
      <c r="AV3" s="39" t="s">
        <v>36</v>
      </c>
      <c r="AW3" s="19"/>
      <c r="AX3" s="28">
        <v>0</v>
      </c>
      <c r="AY3" s="28">
        <v>40</v>
      </c>
      <c r="AZ3" s="28">
        <v>0</v>
      </c>
      <c r="BA3" s="28">
        <v>0</v>
      </c>
      <c r="BB3" s="28">
        <v>0</v>
      </c>
      <c r="BC3" s="28">
        <v>30</v>
      </c>
      <c r="BD3" s="39" t="s">
        <v>36</v>
      </c>
      <c r="BE3" s="19"/>
      <c r="BF3" s="28">
        <v>0</v>
      </c>
      <c r="BG3" s="28">
        <v>0</v>
      </c>
      <c r="BH3" s="28">
        <v>0</v>
      </c>
      <c r="BI3" s="28">
        <v>50</v>
      </c>
      <c r="BJ3" s="28">
        <v>0</v>
      </c>
      <c r="BK3" s="28">
        <v>30</v>
      </c>
      <c r="BL3" s="39" t="s">
        <v>36</v>
      </c>
      <c r="BM3" s="19"/>
      <c r="BN3" s="28">
        <v>0</v>
      </c>
      <c r="BO3" s="28">
        <v>0</v>
      </c>
      <c r="BP3" s="28">
        <v>80</v>
      </c>
      <c r="BQ3" s="28">
        <v>0</v>
      </c>
      <c r="BR3" s="28">
        <v>0</v>
      </c>
      <c r="BS3" s="28">
        <v>0</v>
      </c>
      <c r="BT3" s="39" t="s">
        <v>36</v>
      </c>
      <c r="BU3" s="24"/>
      <c r="BV3" s="17"/>
    </row>
    <row r="4" spans="1:74" ht="14.25">
      <c r="A4" s="48" t="s">
        <v>14</v>
      </c>
      <c r="B4" s="49"/>
      <c r="C4" s="50"/>
      <c r="D4" s="8"/>
      <c r="E4" s="8"/>
      <c r="F4" s="8"/>
      <c r="G4" s="8"/>
      <c r="H4" s="8"/>
      <c r="I4" s="8"/>
      <c r="J4" s="28">
        <v>0.2</v>
      </c>
      <c r="K4" s="28">
        <v>0</v>
      </c>
      <c r="L4" s="28">
        <v>0</v>
      </c>
      <c r="M4" s="28">
        <v>0</v>
      </c>
      <c r="N4" s="28">
        <v>0.2</v>
      </c>
      <c r="O4" s="28">
        <v>0.6</v>
      </c>
      <c r="P4" s="38">
        <f>SUM(J4:O4)</f>
        <v>1</v>
      </c>
      <c r="Q4" s="19"/>
      <c r="R4" s="28">
        <v>0</v>
      </c>
      <c r="S4" s="28">
        <v>0.4</v>
      </c>
      <c r="T4" s="28">
        <v>0</v>
      </c>
      <c r="U4" s="28">
        <v>0</v>
      </c>
      <c r="V4" s="28">
        <v>0.6</v>
      </c>
      <c r="W4" s="28">
        <v>0</v>
      </c>
      <c r="X4" s="38">
        <f>SUM(R4:W4)</f>
        <v>1</v>
      </c>
      <c r="Y4" s="19"/>
      <c r="Z4" s="28">
        <v>0</v>
      </c>
      <c r="AA4" s="28">
        <v>1</v>
      </c>
      <c r="AB4" s="28">
        <v>0</v>
      </c>
      <c r="AC4" s="28">
        <v>0</v>
      </c>
      <c r="AD4" s="28">
        <v>0</v>
      </c>
      <c r="AE4" s="28">
        <v>0</v>
      </c>
      <c r="AF4" s="38">
        <f>SUM(Z4:AE4)</f>
        <v>1</v>
      </c>
      <c r="AG4" s="19"/>
      <c r="AH4" s="28">
        <v>0</v>
      </c>
      <c r="AI4" s="28">
        <v>0</v>
      </c>
      <c r="AJ4" s="28">
        <v>0</v>
      </c>
      <c r="AK4" s="28">
        <v>1</v>
      </c>
      <c r="AL4" s="28">
        <v>0</v>
      </c>
      <c r="AM4" s="28">
        <v>0</v>
      </c>
      <c r="AN4" s="38">
        <f>SUM(AH4:AM4)</f>
        <v>1</v>
      </c>
      <c r="AO4" s="19"/>
      <c r="AP4" s="28">
        <v>0</v>
      </c>
      <c r="AQ4" s="28"/>
      <c r="AR4" s="28">
        <v>1</v>
      </c>
      <c r="AS4" s="28">
        <v>0</v>
      </c>
      <c r="AT4" s="28">
        <v>0</v>
      </c>
      <c r="AU4" s="28">
        <v>0</v>
      </c>
      <c r="AV4" s="38">
        <f>SUM(AP4:AU4)</f>
        <v>1</v>
      </c>
      <c r="AW4" s="19"/>
      <c r="AX4" s="28">
        <v>0</v>
      </c>
      <c r="AY4" s="28">
        <v>0.3</v>
      </c>
      <c r="AZ4" s="28">
        <v>0</v>
      </c>
      <c r="BA4" s="28">
        <v>0</v>
      </c>
      <c r="BB4" s="28">
        <v>0</v>
      </c>
      <c r="BC4" s="28">
        <v>0.7</v>
      </c>
      <c r="BD4" s="38">
        <f>SUM(AX4:BC4)</f>
        <v>1</v>
      </c>
      <c r="BE4" s="19"/>
      <c r="BF4" s="28">
        <v>0</v>
      </c>
      <c r="BG4" s="28">
        <v>0</v>
      </c>
      <c r="BH4" s="28">
        <v>0</v>
      </c>
      <c r="BI4" s="28">
        <v>0.6</v>
      </c>
      <c r="BJ4" s="28">
        <v>0</v>
      </c>
      <c r="BK4" s="28">
        <v>0.4</v>
      </c>
      <c r="BL4" s="38">
        <f>SUM(BF4:BK4)</f>
        <v>1</v>
      </c>
      <c r="BM4" s="19"/>
      <c r="BN4" s="28">
        <v>0</v>
      </c>
      <c r="BO4" s="28">
        <v>0</v>
      </c>
      <c r="BP4" s="28">
        <v>1</v>
      </c>
      <c r="BQ4" s="28">
        <v>0</v>
      </c>
      <c r="BR4" s="28">
        <v>0</v>
      </c>
      <c r="BS4" s="28">
        <v>0</v>
      </c>
      <c r="BT4" s="38">
        <f>SUM(BN4:BS4)</f>
        <v>1</v>
      </c>
      <c r="BU4" s="24"/>
      <c r="BV4" s="17"/>
    </row>
    <row r="5" spans="1:74" s="1" customFormat="1" ht="15" thickBot="1">
      <c r="A5" s="9" t="s">
        <v>8</v>
      </c>
      <c r="B5" s="9" t="s">
        <v>33</v>
      </c>
      <c r="C5" s="9" t="s">
        <v>29</v>
      </c>
      <c r="D5" s="10"/>
      <c r="E5" s="10"/>
      <c r="F5" s="10"/>
      <c r="G5" s="10"/>
      <c r="H5" s="11"/>
      <c r="I5" s="12"/>
      <c r="J5" s="10"/>
      <c r="K5" s="13"/>
      <c r="L5" s="13"/>
      <c r="M5" s="13"/>
      <c r="N5" s="13"/>
      <c r="O5" s="12"/>
      <c r="P5" s="20"/>
      <c r="Q5" s="20"/>
      <c r="R5" s="10"/>
      <c r="S5" s="13"/>
      <c r="T5" s="13"/>
      <c r="U5" s="13"/>
      <c r="V5" s="13"/>
      <c r="W5" s="1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10"/>
      <c r="AY5" s="13"/>
      <c r="AZ5" s="13"/>
      <c r="BA5" s="13"/>
      <c r="BB5" s="13"/>
      <c r="BC5" s="12"/>
      <c r="BD5" s="20"/>
      <c r="BE5" s="20"/>
      <c r="BF5" s="10"/>
      <c r="BG5" s="13"/>
      <c r="BH5" s="13"/>
      <c r="BI5" s="13"/>
      <c r="BJ5" s="13"/>
      <c r="BK5" s="12"/>
      <c r="BL5" s="20"/>
      <c r="BM5" s="20"/>
      <c r="BN5" s="10"/>
      <c r="BO5" s="13"/>
      <c r="BP5" s="13"/>
      <c r="BQ5" s="13"/>
      <c r="BR5" s="13"/>
      <c r="BS5" s="12"/>
      <c r="BT5" s="20"/>
      <c r="BU5" s="25"/>
      <c r="BV5" s="18"/>
    </row>
    <row r="6" spans="1:74" ht="15" thickBot="1">
      <c r="A6" s="7">
        <v>20130001</v>
      </c>
      <c r="B6" s="7" t="s">
        <v>9</v>
      </c>
      <c r="C6" s="7"/>
      <c r="D6" s="3">
        <f>J6+R6+Z6+AH6+AP6+AX6+BF6+BN6</f>
        <v>73</v>
      </c>
      <c r="E6" s="3">
        <f>K6+S6+AA6+AI6+AQ6+AY6+BG6+BO6</f>
        <v>76</v>
      </c>
      <c r="F6" s="3">
        <f>L6+T6+AB6+AJ6+AR6+AZ6+BH6+BP6</f>
        <v>70</v>
      </c>
      <c r="G6" s="3">
        <f>M6+U6+AC6+AK6+AS6+BA6+BI6+BQ6</f>
        <v>96</v>
      </c>
      <c r="H6" s="3">
        <f>N6+V6+AD6+AL6+AT6+BB6+BJ6+BR6</f>
        <v>88</v>
      </c>
      <c r="I6" s="3">
        <f>O6+W6+AE6+AM6+AU6+BC6+BK6+BS6</f>
        <v>87</v>
      </c>
      <c r="J6" s="26">
        <v>73</v>
      </c>
      <c r="K6" s="26"/>
      <c r="L6" s="26"/>
      <c r="M6" s="26"/>
      <c r="N6" s="26">
        <v>49</v>
      </c>
      <c r="O6" s="26">
        <v>29</v>
      </c>
      <c r="P6" s="21">
        <f aca="true" t="shared" si="0" ref="P6:P37">IF($J$4&gt;0,J6/$J$3*$J$4,0)+IF($K$4&gt;0,K6/$K$3*$K$4,0)+IF($L$4&gt;0,L6/$L$3*$L$4,0)+IF($M$4&gt;0,M6/$M$3*$M$4,0)+IF($N$4&gt;0,N6/$N$3*$N$4,0)+IF($O$4&gt;0,O6/$O$3*$O$4,0)</f>
        <v>0.7443333333333333</v>
      </c>
      <c r="Q6" s="22">
        <f aca="true" t="shared" si="1" ref="Q6:Q37">$J$67</f>
        <v>0.6541777777777777</v>
      </c>
      <c r="R6" s="28"/>
      <c r="S6" s="28">
        <v>16</v>
      </c>
      <c r="T6" s="29"/>
      <c r="U6" s="28"/>
      <c r="V6" s="28">
        <v>39</v>
      </c>
      <c r="W6" s="28"/>
      <c r="X6" s="23">
        <f>IF($R$4&gt;0,R6/$R$3*$R$4,0)+IF($S$4&gt;0,S6/$S$3*$S$4,0)+IF($T$4&gt;0,T6/$T$3*$T$4,0)+IF($U$4&gt;0,U6/$U$3*$U$4,0)+IF($V$4&gt;0,V6/$V$3*$V$4,0)+IF($W$4&gt;0,W6/$W$3*$W$4,0)</f>
        <v>0.905</v>
      </c>
      <c r="Y6" s="21">
        <f>$R$67</f>
        <v>0.736</v>
      </c>
      <c r="Z6" s="21"/>
      <c r="AA6" s="21">
        <v>30</v>
      </c>
      <c r="AB6" s="21"/>
      <c r="AC6" s="21"/>
      <c r="AD6" s="21"/>
      <c r="AE6" s="21"/>
      <c r="AF6" s="23">
        <f>IF($Z$4&gt;0,Z6/$Z$3*$Z$4,0)+IF($AA$4&gt;0,AA6/$AA$3*$AA$4,0)+IF($AB$4&gt;0,AB6/$AB$3*$AB$4,0)+IF($AC$4&gt;0,AC6/$AC$3*$AC$4,0)+IF($AD$4&gt;0,AD6/$AD$3*$AD$4,0)+IF($AE$4&gt;0,AE6/$AE$3*$AE$4,0)</f>
        <v>0.75</v>
      </c>
      <c r="AG6" s="21">
        <f>Z$67</f>
        <v>0.7424999999999999</v>
      </c>
      <c r="AH6" s="21"/>
      <c r="AI6" s="21"/>
      <c r="AJ6" s="21"/>
      <c r="AK6" s="21">
        <v>48</v>
      </c>
      <c r="AL6" s="21"/>
      <c r="AM6" s="21"/>
      <c r="AN6" s="23">
        <f>IF($AH$4&gt;0,AH6/$AH$3*$AH$4,0)+IF($AI$4&gt;0,AI6/$AI$3*$AI$4,0)+IF($AJ$4&gt;0,AJ6/$AJ$3*$AJ$4,0)+IF($AK$4&gt;0,AK6/$AK$3*$AK$4,0)+IF($AL$4&gt;0,AL6/$AL$3*$AL$4,0)+IF($AM$4&gt;0,AM6/$AM$3*$AM$4,0)</f>
        <v>0.96</v>
      </c>
      <c r="AO6" s="21">
        <f>AH$67</f>
        <v>0.679</v>
      </c>
      <c r="AP6" s="21"/>
      <c r="AQ6" s="21"/>
      <c r="AR6" s="21">
        <v>14</v>
      </c>
      <c r="AS6" s="21"/>
      <c r="AT6" s="21"/>
      <c r="AU6" s="21"/>
      <c r="AV6" s="23">
        <f>IF($AP$4&gt;0,AP6/$AP$3*$AP$4,0)+IF($AQ$4&gt;0,AQ6/$AQ$3*$AQ$4,0)+IF($AR$4&gt;0,AR6/$AR$3*$AR$4,0)+IF($AS$4&gt;0,AS6/$AS$3*$AS$4,0)+IF($AT$4&gt;0,AT6/$AT$3*$AT$4,0)+IF($AU$4&gt;0,AU6/$AU$3*$AU$4,0)</f>
        <v>0.7</v>
      </c>
      <c r="AW6" s="21">
        <f>AP$67</f>
        <v>0.6941666666666666</v>
      </c>
      <c r="AX6" s="26"/>
      <c r="AY6" s="26">
        <f>AA6</f>
        <v>30</v>
      </c>
      <c r="AZ6" s="26"/>
      <c r="BA6" s="26"/>
      <c r="BB6" s="26"/>
      <c r="BC6" s="26">
        <v>29</v>
      </c>
      <c r="BD6" s="21">
        <f>IF($AX$4&gt;0,AX6/$AX$3*$AX$4,0)+IF($AY$4&gt;0,AY6/$AY$3*$AY$4,0)+IF($AZ$4&gt;0,AZ6/$AZ$3*$AZ$4,0)+IF($BA$4&gt;0,BA6/$BA$3*$BA$4,0)+IF($BB$4&gt;0,BB6/$BB$3*$BB$4,0)+IF($BC$4&gt;0,BC6/$BC$3*$BC$4,0)</f>
        <v>0.9016666666666666</v>
      </c>
      <c r="BE6" s="21">
        <f>$AX$67</f>
        <v>0.7625277777777777</v>
      </c>
      <c r="BF6" s="26"/>
      <c r="BG6" s="26"/>
      <c r="BH6" s="26"/>
      <c r="BI6" s="26">
        <f>AK6</f>
        <v>48</v>
      </c>
      <c r="BJ6" s="26"/>
      <c r="BK6" s="26">
        <v>29</v>
      </c>
      <c r="BL6" s="21">
        <f>IF($BF$4&gt;0,BF6/$BF$3*$BF$4,0)+IF($BG$4&gt;0,BG6/$BG$3*$BG$4,0)+IF($BH$4&gt;0,BH6/$BH$3*$BH$4,0)+IF($BI$4&gt;0,BI6/$BI$3*$BI$4,0)+IF($BJ$4&gt;0,BJ6/$BJ$3*$BJ$4,0)+IF($BK$4&gt;0,BK6/$BK$3*$BK$4,0)</f>
        <v>0.9626666666666667</v>
      </c>
      <c r="BM6" s="21">
        <f>$BF$67</f>
        <v>0.7158444444444445</v>
      </c>
      <c r="BN6" s="26"/>
      <c r="BO6" s="26"/>
      <c r="BP6" s="26">
        <f>AR6*4</f>
        <v>56</v>
      </c>
      <c r="BQ6" s="26"/>
      <c r="BR6" s="26"/>
      <c r="BS6" s="26"/>
      <c r="BT6" s="21">
        <f>IF($BN$4&gt;0,BN6/$BN$3*$BN$4,0)+IF($BO$4&gt;0,BO6/$BO$3*$BO$4,0)+IF($BP$4&gt;0,BP6/$BP$3*$BP$4,0)+IF($BQ$4&gt;0,BQ6/$BQ$3*$BQ$4,0)+IF($BR$4&gt;0,BR6/$BR$3*$BR$4,0)+IF($BS$4&gt;0,BS6/$BS$3*$BS$4,0)</f>
        <v>0.7</v>
      </c>
      <c r="BU6" s="22">
        <f>$BN$67</f>
        <v>0.6941666666666666</v>
      </c>
      <c r="BV6" s="17">
        <f>(P6+X6+AF6+AN6+AV6+BD6+BL6+BT6)/8</f>
        <v>0.8279583333333332</v>
      </c>
    </row>
    <row r="7" spans="1:74" ht="15" thickBot="1">
      <c r="A7" s="4">
        <v>20130002</v>
      </c>
      <c r="B7" s="4" t="s">
        <v>10</v>
      </c>
      <c r="C7" s="4"/>
      <c r="D7" s="3">
        <f>J7+R7+Z7+AH7+AP7+AX7+BF7+BN7</f>
        <v>63</v>
      </c>
      <c r="E7" s="3">
        <f>K7+S7+AA7+AI7+AQ7+AY7+BG7+BO7</f>
        <v>90</v>
      </c>
      <c r="F7" s="3">
        <f>L7+T7+AB7+AJ7+AR7+AZ7+BH7+BP7</f>
        <v>60</v>
      </c>
      <c r="G7" s="3">
        <f>M7+U7+AC7+AK7+AS7+BA7+BI7+BQ7</f>
        <v>88</v>
      </c>
      <c r="H7" s="3">
        <f>N7+V7+AD7+AL7+AT7+BB7+BJ7+BR7</f>
        <v>82</v>
      </c>
      <c r="I7" s="3">
        <f>O7+W7+AE7+AM7+AU7+BC7+BK7+BS7</f>
        <v>63</v>
      </c>
      <c r="J7" s="26">
        <v>63</v>
      </c>
      <c r="K7" s="26"/>
      <c r="L7" s="26"/>
      <c r="M7" s="26"/>
      <c r="N7" s="26">
        <v>46</v>
      </c>
      <c r="O7" s="26">
        <v>21</v>
      </c>
      <c r="P7" s="21">
        <f t="shared" si="0"/>
        <v>0.5943333333333334</v>
      </c>
      <c r="Q7" s="22">
        <f t="shared" si="1"/>
        <v>0.6541777777777777</v>
      </c>
      <c r="R7" s="28"/>
      <c r="S7" s="28">
        <v>12</v>
      </c>
      <c r="T7" s="29"/>
      <c r="U7" s="28"/>
      <c r="V7" s="28">
        <v>36</v>
      </c>
      <c r="W7" s="28"/>
      <c r="X7" s="23">
        <f aca="true" t="shared" si="2" ref="X7:X66">IF($R$4&gt;0,R7/$R$3*$R$4,0)+IF($S$4&gt;0,S7/$S$3*$S$4,0)+IF($T$4&gt;0,T7/$T$3*$T$4,0)+IF($U$4&gt;0,U7/$U$3*$U$4,0)+IF($V$4&gt;0,V7/$V$3*$V$4,0)+IF($W$4&gt;0,W7/$W$3*$W$4,0)</f>
        <v>0.78</v>
      </c>
      <c r="Y7" s="21">
        <f aca="true" t="shared" si="3" ref="Y7:Y67">$R$67</f>
        <v>0.736</v>
      </c>
      <c r="Z7" s="21"/>
      <c r="AA7" s="21">
        <v>39</v>
      </c>
      <c r="AB7" s="21"/>
      <c r="AC7" s="21"/>
      <c r="AD7" s="21"/>
      <c r="AE7" s="21"/>
      <c r="AF7" s="23">
        <f aca="true" t="shared" si="4" ref="AF7:AF64">IF($Z$4&gt;0,Z7/$Z$3*$Z$4,0)+IF($AA$4&gt;0,AA7/$AA$3*$AA$4,0)+IF($AB$4&gt;0,AB7/$AB$3*$AB$4,0)+IF($AC$4&gt;0,AC7/$AC$3*$AC$4,0)+IF($AD$4&gt;0,AD7/$AD$3*$AD$4,0)+IF($AE$4&gt;0,AE7/$AE$3*$AE$4,0)</f>
        <v>0.975</v>
      </c>
      <c r="AG7" s="21">
        <f aca="true" t="shared" si="5" ref="AG7:AG67">Z$67</f>
        <v>0.7424999999999999</v>
      </c>
      <c r="AH7" s="21"/>
      <c r="AI7" s="21"/>
      <c r="AJ7" s="21"/>
      <c r="AK7" s="21">
        <v>44</v>
      </c>
      <c r="AL7" s="21"/>
      <c r="AM7" s="21"/>
      <c r="AN7" s="23">
        <f aca="true" t="shared" si="6" ref="AN7:AN66">IF($AH$4&gt;0,AH7/$AH$3*$AH$4,0)+IF($AI$4&gt;0,AI7/$AI$3*$AI$4,0)+IF($AJ$4&gt;0,AJ7/$AJ$3*$AJ$4,0)+IF($AK$4&gt;0,AK7/$AK$3*$AK$4,0)+IF($AL$4&gt;0,AL7/$AL$3*$AL$4,0)+IF($AM$4&gt;0,AM7/$AM$3*$AM$4,0)</f>
        <v>0.88</v>
      </c>
      <c r="AO7" s="21">
        <f aca="true" t="shared" si="7" ref="AO7:AO67">AH$67</f>
        <v>0.679</v>
      </c>
      <c r="AP7" s="21"/>
      <c r="AQ7" s="21"/>
      <c r="AR7" s="21">
        <v>12</v>
      </c>
      <c r="AS7" s="21"/>
      <c r="AT7" s="21"/>
      <c r="AU7" s="21"/>
      <c r="AV7" s="23">
        <f aca="true" t="shared" si="8" ref="AV7:AV66">IF($AP$4&gt;0,AP7/$AP$3*$AP$4,0)+IF($AQ$4&gt;0,AQ7/$AQ$3*$AQ$4,0)+IF($AR$4&gt;0,AR7/$AR$3*$AR$4,0)+IF($AS$4&gt;0,AS7/$AS$3*$AS$4,0)+IF($AT$4&gt;0,AT7/$AT$3*$AT$4,0)+IF($AU$4&gt;0,AU7/$AU$3*$AU$4,0)</f>
        <v>0.6</v>
      </c>
      <c r="AW7" s="21">
        <f aca="true" t="shared" si="9" ref="AW7:AW67">AP$67</f>
        <v>0.6941666666666666</v>
      </c>
      <c r="AX7" s="26"/>
      <c r="AY7" s="26">
        <f aca="true" t="shared" si="10" ref="AY7:AY66">AA7</f>
        <v>39</v>
      </c>
      <c r="AZ7" s="26"/>
      <c r="BA7" s="26"/>
      <c r="BB7" s="26"/>
      <c r="BC7" s="26">
        <v>21</v>
      </c>
      <c r="BD7" s="21">
        <f aca="true" t="shared" si="11" ref="BD7:BD66">IF($AX$4&gt;0,AX7/$AX$3*$AX$4,0)+IF($AY$4&gt;0,AY7/$AY$3*$AY$4,0)+IF($AZ$4&gt;0,AZ7/$AZ$3*$AZ$4,0)+IF($BA$4&gt;0,BA7/$BA$3*$BA$4,0)+IF($BB$4&gt;0,BB7/$BB$3*$BB$4,0)+IF($BC$4&gt;0,BC7/$BC$3*$BC$4,0)</f>
        <v>0.7825</v>
      </c>
      <c r="BE7" s="21">
        <f aca="true" t="shared" si="12" ref="BE7:BE66">$AX$67</f>
        <v>0.7625277777777777</v>
      </c>
      <c r="BF7" s="26"/>
      <c r="BG7" s="26"/>
      <c r="BH7" s="26"/>
      <c r="BI7" s="26">
        <f aca="true" t="shared" si="13" ref="BI7:BI66">AK7</f>
        <v>44</v>
      </c>
      <c r="BJ7" s="26"/>
      <c r="BK7" s="26">
        <v>21</v>
      </c>
      <c r="BL7" s="21">
        <f aca="true" t="shared" si="14" ref="BL7:BL66">IF($BF$4&gt;0,BF7/$BF$3*$BF$4,0)+IF($BG$4&gt;0,BG7/$BG$3*$BG$4,0)+IF($BH$4&gt;0,BH7/$BH$3*$BH$4,0)+IF($BI$4&gt;0,BI7/$BI$3*$BI$4,0)+IF($BJ$4&gt;0,BJ7/$BJ$3*$BJ$4,0)+IF($BK$4&gt;0,BK7/$BK$3*$BK$4,0)</f>
        <v>0.808</v>
      </c>
      <c r="BM7" s="21">
        <f aca="true" t="shared" si="15" ref="BM7:BM66">$BF$67</f>
        <v>0.7158444444444445</v>
      </c>
      <c r="BN7" s="26"/>
      <c r="BO7" s="26"/>
      <c r="BP7" s="26">
        <f aca="true" t="shared" si="16" ref="BP7:BP66">AR7*4</f>
        <v>48</v>
      </c>
      <c r="BQ7" s="26"/>
      <c r="BR7" s="26"/>
      <c r="BS7" s="26"/>
      <c r="BT7" s="21">
        <f aca="true" t="shared" si="17" ref="BT7:BT66">IF($BN$4&gt;0,BN7/$BN$3*$BN$4,0)+IF($BO$4&gt;0,BO7/$BO$3*$BO$4,0)+IF($BP$4&gt;0,BP7/$BP$3*$BP$4,0)+IF($BQ$4&gt;0,BQ7/$BQ$3*$BQ$4,0)+IF($BR$4&gt;0,BR7/$BR$3*$BR$4,0)+IF($BS$4&gt;0,BS7/$BS$3*$BS$4,0)</f>
        <v>0.6</v>
      </c>
      <c r="BU7" s="22">
        <f aca="true" t="shared" si="18" ref="BU7:BU66">$BN$67</f>
        <v>0.6941666666666666</v>
      </c>
      <c r="BV7" s="17">
        <f aca="true" t="shared" si="19" ref="BV7:BV66">(P7+X7+AF7+AN7+AV7+BD7+BL7+BT7)/8</f>
        <v>0.7524791666666666</v>
      </c>
    </row>
    <row r="8" spans="1:74" ht="15" thickBot="1">
      <c r="A8" s="4">
        <v>20130003</v>
      </c>
      <c r="B8" s="4" t="s">
        <v>11</v>
      </c>
      <c r="C8" s="4"/>
      <c r="D8" s="3">
        <f>J8+R8+Z8+AH8+AP8+AX8+BF8+BN8</f>
        <v>89</v>
      </c>
      <c r="E8" s="3">
        <f>K8+S8+AA8+AI8+AQ8+AY8+BG8+BO8</f>
        <v>75</v>
      </c>
      <c r="F8" s="3">
        <f>L8+T8+AB8+AJ8+AR8+AZ8+BH8+BP8</f>
        <v>85</v>
      </c>
      <c r="G8" s="3">
        <f>M8+U8+AC8+AK8+AS8+BA8+BI8+BQ8</f>
        <v>94</v>
      </c>
      <c r="H8" s="3">
        <f>N8+V8+AD8+AL8+AT8+BB8+BJ8+BR8</f>
        <v>73</v>
      </c>
      <c r="I8" s="3">
        <f>O8+W8+AE8+AM8+AU8+BC8+BK8+BS8</f>
        <v>84</v>
      </c>
      <c r="J8" s="26">
        <v>89</v>
      </c>
      <c r="K8" s="26"/>
      <c r="L8" s="26"/>
      <c r="M8" s="26"/>
      <c r="N8" s="26">
        <v>44</v>
      </c>
      <c r="O8" s="26">
        <v>28</v>
      </c>
      <c r="P8" s="21">
        <f t="shared" si="0"/>
        <v>0.7446666666666666</v>
      </c>
      <c r="Q8" s="22">
        <f t="shared" si="1"/>
        <v>0.6541777777777777</v>
      </c>
      <c r="R8" s="28"/>
      <c r="S8" s="28">
        <v>13</v>
      </c>
      <c r="T8" s="29"/>
      <c r="U8" s="28"/>
      <c r="V8" s="28">
        <v>29</v>
      </c>
      <c r="W8" s="28"/>
      <c r="X8" s="23">
        <f t="shared" si="2"/>
        <v>0.6950000000000001</v>
      </c>
      <c r="Y8" s="21">
        <f t="shared" si="3"/>
        <v>0.736</v>
      </c>
      <c r="Z8" s="21"/>
      <c r="AA8" s="21">
        <v>31</v>
      </c>
      <c r="AB8" s="21"/>
      <c r="AC8" s="21"/>
      <c r="AD8" s="21"/>
      <c r="AE8" s="21"/>
      <c r="AF8" s="23">
        <f t="shared" si="4"/>
        <v>0.775</v>
      </c>
      <c r="AG8" s="21">
        <f t="shared" si="5"/>
        <v>0.7424999999999999</v>
      </c>
      <c r="AH8" s="21"/>
      <c r="AI8" s="21"/>
      <c r="AJ8" s="21"/>
      <c r="AK8" s="21">
        <v>47</v>
      </c>
      <c r="AL8" s="21"/>
      <c r="AM8" s="21"/>
      <c r="AN8" s="23">
        <f t="shared" si="6"/>
        <v>0.94</v>
      </c>
      <c r="AO8" s="21">
        <f t="shared" si="7"/>
        <v>0.679</v>
      </c>
      <c r="AP8" s="21"/>
      <c r="AQ8" s="21"/>
      <c r="AR8" s="21">
        <v>17</v>
      </c>
      <c r="AS8" s="21"/>
      <c r="AT8" s="21"/>
      <c r="AU8" s="21"/>
      <c r="AV8" s="23">
        <f t="shared" si="8"/>
        <v>0.85</v>
      </c>
      <c r="AW8" s="21">
        <f t="shared" si="9"/>
        <v>0.6941666666666666</v>
      </c>
      <c r="AX8" s="26"/>
      <c r="AY8" s="26">
        <f t="shared" si="10"/>
        <v>31</v>
      </c>
      <c r="AZ8" s="26"/>
      <c r="BA8" s="26"/>
      <c r="BB8" s="26"/>
      <c r="BC8" s="26">
        <v>28</v>
      </c>
      <c r="BD8" s="21">
        <f t="shared" si="11"/>
        <v>0.8858333333333333</v>
      </c>
      <c r="BE8" s="21">
        <f t="shared" si="12"/>
        <v>0.7625277777777777</v>
      </c>
      <c r="BF8" s="26"/>
      <c r="BG8" s="26"/>
      <c r="BH8" s="26"/>
      <c r="BI8" s="26">
        <f t="shared" si="13"/>
        <v>47</v>
      </c>
      <c r="BJ8" s="26"/>
      <c r="BK8" s="26">
        <v>28</v>
      </c>
      <c r="BL8" s="21">
        <f t="shared" si="14"/>
        <v>0.9373333333333334</v>
      </c>
      <c r="BM8" s="21">
        <f t="shared" si="15"/>
        <v>0.7158444444444445</v>
      </c>
      <c r="BN8" s="26"/>
      <c r="BO8" s="26"/>
      <c r="BP8" s="26">
        <f t="shared" si="16"/>
        <v>68</v>
      </c>
      <c r="BQ8" s="26"/>
      <c r="BR8" s="26"/>
      <c r="BS8" s="26"/>
      <c r="BT8" s="21">
        <f t="shared" si="17"/>
        <v>0.85</v>
      </c>
      <c r="BU8" s="22">
        <f t="shared" si="18"/>
        <v>0.6941666666666666</v>
      </c>
      <c r="BV8" s="17">
        <f t="shared" si="19"/>
        <v>0.8347291666666665</v>
      </c>
    </row>
    <row r="9" spans="1:74" ht="15" thickBot="1">
      <c r="A9" s="4">
        <v>20130004</v>
      </c>
      <c r="B9" s="4" t="s">
        <v>7</v>
      </c>
      <c r="C9" s="4"/>
      <c r="D9" s="3">
        <f>J9+R9+Z9+AH9+AP9+AX9+BF9+BN9</f>
        <v>91</v>
      </c>
      <c r="E9" s="3">
        <f>K9+S9+AA9+AI9+AQ9+AY9+BG9+BO9</f>
        <v>68</v>
      </c>
      <c r="F9" s="3">
        <f>L9+T9+AB9+AJ9+AR9+AZ9+BH9+BP9</f>
        <v>90</v>
      </c>
      <c r="G9" s="3">
        <f>M9+U9+AC9+AK9+AS9+BA9+BI9+BQ9</f>
        <v>50</v>
      </c>
      <c r="H9" s="3">
        <f>N9+V9+AD9+AL9+AT9+BB9+BJ9+BR9</f>
        <v>79</v>
      </c>
      <c r="I9" s="3">
        <f>O9+W9+AE9+AM9+AU9+BC9+BK9+BS9</f>
        <v>57</v>
      </c>
      <c r="J9" s="26">
        <v>91</v>
      </c>
      <c r="K9" s="26"/>
      <c r="L9" s="26"/>
      <c r="M9" s="26"/>
      <c r="N9" s="26">
        <v>45</v>
      </c>
      <c r="O9" s="26">
        <v>19</v>
      </c>
      <c r="P9" s="21">
        <f t="shared" si="0"/>
        <v>0.617</v>
      </c>
      <c r="Q9" s="22">
        <f t="shared" si="1"/>
        <v>0.6541777777777777</v>
      </c>
      <c r="R9" s="28"/>
      <c r="S9" s="28">
        <v>18</v>
      </c>
      <c r="T9" s="29"/>
      <c r="U9" s="28"/>
      <c r="V9" s="28">
        <v>34</v>
      </c>
      <c r="W9" s="28"/>
      <c r="X9" s="23">
        <f t="shared" si="2"/>
        <v>0.8700000000000001</v>
      </c>
      <c r="Y9" s="21">
        <f t="shared" si="3"/>
        <v>0.736</v>
      </c>
      <c r="Z9" s="21"/>
      <c r="AA9" s="21">
        <v>25</v>
      </c>
      <c r="AB9" s="21"/>
      <c r="AC9" s="21"/>
      <c r="AD9" s="21"/>
      <c r="AE9" s="21"/>
      <c r="AF9" s="23">
        <f t="shared" si="4"/>
        <v>0.625</v>
      </c>
      <c r="AG9" s="21">
        <f t="shared" si="5"/>
        <v>0.7424999999999999</v>
      </c>
      <c r="AH9" s="21"/>
      <c r="AI9" s="21"/>
      <c r="AJ9" s="21"/>
      <c r="AK9" s="21">
        <v>25</v>
      </c>
      <c r="AL9" s="21"/>
      <c r="AM9" s="21"/>
      <c r="AN9" s="23">
        <f t="shared" si="6"/>
        <v>0.5</v>
      </c>
      <c r="AO9" s="21">
        <f t="shared" si="7"/>
        <v>0.679</v>
      </c>
      <c r="AP9" s="21"/>
      <c r="AQ9" s="21"/>
      <c r="AR9" s="21">
        <v>18</v>
      </c>
      <c r="AS9" s="21"/>
      <c r="AT9" s="21"/>
      <c r="AU9" s="21"/>
      <c r="AV9" s="23">
        <f t="shared" si="8"/>
        <v>0.9</v>
      </c>
      <c r="AW9" s="21">
        <f t="shared" si="9"/>
        <v>0.6941666666666666</v>
      </c>
      <c r="AX9" s="26"/>
      <c r="AY9" s="26">
        <f t="shared" si="10"/>
        <v>25</v>
      </c>
      <c r="AZ9" s="26"/>
      <c r="BA9" s="26"/>
      <c r="BB9" s="26"/>
      <c r="BC9" s="26">
        <v>19</v>
      </c>
      <c r="BD9" s="21">
        <f t="shared" si="11"/>
        <v>0.6308333333333334</v>
      </c>
      <c r="BE9" s="21">
        <f t="shared" si="12"/>
        <v>0.7625277777777777</v>
      </c>
      <c r="BF9" s="26"/>
      <c r="BG9" s="26"/>
      <c r="BH9" s="26"/>
      <c r="BI9" s="26">
        <f t="shared" si="13"/>
        <v>25</v>
      </c>
      <c r="BJ9" s="26"/>
      <c r="BK9" s="26">
        <v>19</v>
      </c>
      <c r="BL9" s="21">
        <f t="shared" si="14"/>
        <v>0.5533333333333333</v>
      </c>
      <c r="BM9" s="21">
        <f t="shared" si="15"/>
        <v>0.7158444444444445</v>
      </c>
      <c r="BN9" s="26"/>
      <c r="BO9" s="26"/>
      <c r="BP9" s="26">
        <f t="shared" si="16"/>
        <v>72</v>
      </c>
      <c r="BQ9" s="26"/>
      <c r="BR9" s="26"/>
      <c r="BS9" s="26"/>
      <c r="BT9" s="21">
        <f t="shared" si="17"/>
        <v>0.9</v>
      </c>
      <c r="BU9" s="22">
        <f t="shared" si="18"/>
        <v>0.6941666666666666</v>
      </c>
      <c r="BV9" s="17">
        <f t="shared" si="19"/>
        <v>0.6995208333333335</v>
      </c>
    </row>
    <row r="10" spans="1:74" ht="15" thickBot="1">
      <c r="A10" s="4">
        <v>20130005</v>
      </c>
      <c r="B10" s="4" t="s">
        <v>7</v>
      </c>
      <c r="C10" s="4"/>
      <c r="D10" s="3">
        <f aca="true" t="shared" si="20" ref="D10:D65">J10+R10+Z10+AH10+AP10+AX10+BF10+BN10</f>
        <v>53</v>
      </c>
      <c r="E10" s="3">
        <f aca="true" t="shared" si="21" ref="E10:E65">K10+S10+AA10+AI10+AQ10+AY10+BG10+BO10</f>
        <v>67</v>
      </c>
      <c r="F10" s="3">
        <f aca="true" t="shared" si="22" ref="F10:F65">L10+T10+AB10+AJ10+AR10+AZ10+BH10+BP10</f>
        <v>50</v>
      </c>
      <c r="G10" s="3">
        <f aca="true" t="shared" si="23" ref="G10:G65">M10+U10+AC10+AK10+AS10+BA10+BI10+BQ10</f>
        <v>68</v>
      </c>
      <c r="H10" s="3">
        <f aca="true" t="shared" si="24" ref="H10:H65">N10+V10+AD10+AL10+AT10+BB10+BJ10+BR10</f>
        <v>90</v>
      </c>
      <c r="I10" s="3">
        <f aca="true" t="shared" si="25" ref="I10:I65">O10+W10+AE10+AM10+AU10+BC10+BK10+BS10</f>
        <v>84</v>
      </c>
      <c r="J10" s="26">
        <v>53</v>
      </c>
      <c r="K10" s="26"/>
      <c r="L10" s="26"/>
      <c r="M10" s="26"/>
      <c r="N10" s="26">
        <v>53</v>
      </c>
      <c r="O10" s="26">
        <v>28</v>
      </c>
      <c r="P10" s="21">
        <f t="shared" si="0"/>
        <v>0.7026666666666667</v>
      </c>
      <c r="Q10" s="22">
        <f t="shared" si="1"/>
        <v>0.6541777777777777</v>
      </c>
      <c r="R10" s="28"/>
      <c r="S10" s="28">
        <v>17</v>
      </c>
      <c r="T10" s="29"/>
      <c r="U10" s="28"/>
      <c r="V10" s="28">
        <v>37</v>
      </c>
      <c r="W10" s="28"/>
      <c r="X10" s="23">
        <f t="shared" si="2"/>
        <v>0.895</v>
      </c>
      <c r="Y10" s="21">
        <f t="shared" si="3"/>
        <v>0.736</v>
      </c>
      <c r="Z10" s="21"/>
      <c r="AA10" s="21">
        <v>25</v>
      </c>
      <c r="AB10" s="21"/>
      <c r="AC10" s="21"/>
      <c r="AD10" s="21"/>
      <c r="AE10" s="21"/>
      <c r="AF10" s="23">
        <f t="shared" si="4"/>
        <v>0.625</v>
      </c>
      <c r="AG10" s="21">
        <f t="shared" si="5"/>
        <v>0.7424999999999999</v>
      </c>
      <c r="AH10" s="21"/>
      <c r="AI10" s="21"/>
      <c r="AJ10" s="21"/>
      <c r="AK10" s="21">
        <v>34</v>
      </c>
      <c r="AL10" s="21"/>
      <c r="AM10" s="21"/>
      <c r="AN10" s="23">
        <f t="shared" si="6"/>
        <v>0.68</v>
      </c>
      <c r="AO10" s="21">
        <f t="shared" si="7"/>
        <v>0.679</v>
      </c>
      <c r="AP10" s="21"/>
      <c r="AQ10" s="21"/>
      <c r="AR10" s="21">
        <v>10</v>
      </c>
      <c r="AS10" s="21"/>
      <c r="AT10" s="21"/>
      <c r="AU10" s="21"/>
      <c r="AV10" s="23">
        <f t="shared" si="8"/>
        <v>0.5</v>
      </c>
      <c r="AW10" s="21">
        <f t="shared" si="9"/>
        <v>0.6941666666666666</v>
      </c>
      <c r="AX10" s="26"/>
      <c r="AY10" s="26">
        <f t="shared" si="10"/>
        <v>25</v>
      </c>
      <c r="AZ10" s="26"/>
      <c r="BA10" s="26"/>
      <c r="BB10" s="26"/>
      <c r="BC10" s="26">
        <v>28</v>
      </c>
      <c r="BD10" s="21">
        <f t="shared" si="11"/>
        <v>0.8408333333333333</v>
      </c>
      <c r="BE10" s="21">
        <f t="shared" si="12"/>
        <v>0.7625277777777777</v>
      </c>
      <c r="BF10" s="26"/>
      <c r="BG10" s="26"/>
      <c r="BH10" s="26"/>
      <c r="BI10" s="26">
        <f t="shared" si="13"/>
        <v>34</v>
      </c>
      <c r="BJ10" s="26"/>
      <c r="BK10" s="26">
        <v>28</v>
      </c>
      <c r="BL10" s="21">
        <f t="shared" si="14"/>
        <v>0.7813333333333334</v>
      </c>
      <c r="BM10" s="21">
        <f t="shared" si="15"/>
        <v>0.7158444444444445</v>
      </c>
      <c r="BN10" s="26"/>
      <c r="BO10" s="26"/>
      <c r="BP10" s="26">
        <f t="shared" si="16"/>
        <v>40</v>
      </c>
      <c r="BQ10" s="26"/>
      <c r="BR10" s="26"/>
      <c r="BS10" s="26"/>
      <c r="BT10" s="21">
        <f t="shared" si="17"/>
        <v>0.5</v>
      </c>
      <c r="BU10" s="22">
        <f t="shared" si="18"/>
        <v>0.6941666666666666</v>
      </c>
      <c r="BV10" s="17">
        <f t="shared" si="19"/>
        <v>0.6906041666666667</v>
      </c>
    </row>
    <row r="11" spans="1:74" ht="15" thickBot="1">
      <c r="A11" s="4">
        <v>20130006</v>
      </c>
      <c r="B11" s="4" t="s">
        <v>7</v>
      </c>
      <c r="C11" s="4"/>
      <c r="D11" s="3">
        <f t="shared" si="20"/>
        <v>95</v>
      </c>
      <c r="E11" s="3">
        <f t="shared" si="21"/>
        <v>66</v>
      </c>
      <c r="F11" s="3">
        <f t="shared" si="22"/>
        <v>95</v>
      </c>
      <c r="G11" s="3">
        <f t="shared" si="23"/>
        <v>70</v>
      </c>
      <c r="H11" s="3">
        <f t="shared" si="24"/>
        <v>81</v>
      </c>
      <c r="I11" s="3">
        <f t="shared" si="25"/>
        <v>75</v>
      </c>
      <c r="J11" s="26">
        <v>95</v>
      </c>
      <c r="K11" s="26"/>
      <c r="L11" s="26"/>
      <c r="M11" s="26"/>
      <c r="N11" s="26">
        <v>48</v>
      </c>
      <c r="O11" s="26">
        <v>25</v>
      </c>
      <c r="P11" s="21">
        <f t="shared" si="0"/>
        <v>0.7250000000000001</v>
      </c>
      <c r="Q11" s="22">
        <f t="shared" si="1"/>
        <v>0.6541777777777777</v>
      </c>
      <c r="R11" s="28"/>
      <c r="S11" s="28">
        <v>16</v>
      </c>
      <c r="T11" s="29"/>
      <c r="U11" s="28"/>
      <c r="V11" s="28">
        <v>33</v>
      </c>
      <c r="W11" s="28"/>
      <c r="X11" s="23">
        <f t="shared" si="2"/>
        <v>0.815</v>
      </c>
      <c r="Y11" s="21">
        <f t="shared" si="3"/>
        <v>0.736</v>
      </c>
      <c r="Z11" s="21"/>
      <c r="AA11" s="21">
        <v>25</v>
      </c>
      <c r="AB11" s="21"/>
      <c r="AC11" s="21"/>
      <c r="AD11" s="21"/>
      <c r="AE11" s="21"/>
      <c r="AF11" s="23">
        <f t="shared" si="4"/>
        <v>0.625</v>
      </c>
      <c r="AG11" s="21">
        <f t="shared" si="5"/>
        <v>0.7424999999999999</v>
      </c>
      <c r="AH11" s="21"/>
      <c r="AI11" s="21"/>
      <c r="AJ11" s="21"/>
      <c r="AK11" s="21">
        <v>35</v>
      </c>
      <c r="AL11" s="21"/>
      <c r="AM11" s="21"/>
      <c r="AN11" s="23">
        <f t="shared" si="6"/>
        <v>0.7</v>
      </c>
      <c r="AO11" s="21">
        <f t="shared" si="7"/>
        <v>0.679</v>
      </c>
      <c r="AP11" s="21"/>
      <c r="AQ11" s="21"/>
      <c r="AR11" s="21">
        <v>19</v>
      </c>
      <c r="AS11" s="21"/>
      <c r="AT11" s="21"/>
      <c r="AU11" s="21"/>
      <c r="AV11" s="23">
        <f t="shared" si="8"/>
        <v>0.95</v>
      </c>
      <c r="AW11" s="21">
        <f t="shared" si="9"/>
        <v>0.6941666666666666</v>
      </c>
      <c r="AX11" s="26"/>
      <c r="AY11" s="26">
        <f t="shared" si="10"/>
        <v>25</v>
      </c>
      <c r="AZ11" s="26"/>
      <c r="BA11" s="26"/>
      <c r="BB11" s="26"/>
      <c r="BC11" s="26">
        <v>25</v>
      </c>
      <c r="BD11" s="21">
        <f t="shared" si="11"/>
        <v>0.7708333333333334</v>
      </c>
      <c r="BE11" s="21">
        <f t="shared" si="12"/>
        <v>0.7625277777777777</v>
      </c>
      <c r="BF11" s="26"/>
      <c r="BG11" s="26"/>
      <c r="BH11" s="26"/>
      <c r="BI11" s="26">
        <f t="shared" si="13"/>
        <v>35</v>
      </c>
      <c r="BJ11" s="26"/>
      <c r="BK11" s="26">
        <v>25</v>
      </c>
      <c r="BL11" s="21">
        <f t="shared" si="14"/>
        <v>0.7533333333333334</v>
      </c>
      <c r="BM11" s="21">
        <f t="shared" si="15"/>
        <v>0.7158444444444445</v>
      </c>
      <c r="BN11" s="26"/>
      <c r="BO11" s="26"/>
      <c r="BP11" s="26">
        <f t="shared" si="16"/>
        <v>76</v>
      </c>
      <c r="BQ11" s="26"/>
      <c r="BR11" s="26"/>
      <c r="BS11" s="26"/>
      <c r="BT11" s="21">
        <f t="shared" si="17"/>
        <v>0.95</v>
      </c>
      <c r="BU11" s="22">
        <f t="shared" si="18"/>
        <v>0.6941666666666666</v>
      </c>
      <c r="BV11" s="17">
        <f t="shared" si="19"/>
        <v>0.7861458333333334</v>
      </c>
    </row>
    <row r="12" spans="1:74" ht="15" thickBot="1">
      <c r="A12" s="4">
        <v>20130007</v>
      </c>
      <c r="B12" s="4" t="s">
        <v>7</v>
      </c>
      <c r="C12" s="4"/>
      <c r="D12" s="3">
        <f t="shared" si="20"/>
        <v>42</v>
      </c>
      <c r="E12" s="3">
        <f t="shared" si="21"/>
        <v>72</v>
      </c>
      <c r="F12" s="3">
        <f t="shared" si="22"/>
        <v>40</v>
      </c>
      <c r="G12" s="3">
        <f t="shared" si="23"/>
        <v>90</v>
      </c>
      <c r="H12" s="3">
        <f t="shared" si="24"/>
        <v>64</v>
      </c>
      <c r="I12" s="3">
        <f t="shared" si="25"/>
        <v>51</v>
      </c>
      <c r="J12" s="26">
        <v>42</v>
      </c>
      <c r="K12" s="26"/>
      <c r="L12" s="26"/>
      <c r="M12" s="26"/>
      <c r="N12" s="26">
        <v>41</v>
      </c>
      <c r="O12" s="26">
        <v>17</v>
      </c>
      <c r="P12" s="21">
        <f t="shared" si="0"/>
        <v>0.4756666666666667</v>
      </c>
      <c r="Q12" s="22">
        <f t="shared" si="1"/>
        <v>0.6541777777777777</v>
      </c>
      <c r="R12" s="28"/>
      <c r="S12" s="28">
        <v>10</v>
      </c>
      <c r="T12" s="29"/>
      <c r="U12" s="28"/>
      <c r="V12" s="28">
        <v>23</v>
      </c>
      <c r="W12" s="28"/>
      <c r="X12" s="23">
        <f t="shared" si="2"/>
        <v>0.5449999999999999</v>
      </c>
      <c r="Y12" s="21">
        <f t="shared" si="3"/>
        <v>0.736</v>
      </c>
      <c r="Z12" s="21"/>
      <c r="AA12" s="21">
        <v>31</v>
      </c>
      <c r="AB12" s="21"/>
      <c r="AC12" s="21"/>
      <c r="AD12" s="21"/>
      <c r="AE12" s="21"/>
      <c r="AF12" s="23">
        <f t="shared" si="4"/>
        <v>0.775</v>
      </c>
      <c r="AG12" s="21">
        <f t="shared" si="5"/>
        <v>0.7424999999999999</v>
      </c>
      <c r="AH12" s="21"/>
      <c r="AI12" s="21"/>
      <c r="AJ12" s="21"/>
      <c r="AK12" s="21">
        <v>45</v>
      </c>
      <c r="AL12" s="21"/>
      <c r="AM12" s="21"/>
      <c r="AN12" s="23">
        <f t="shared" si="6"/>
        <v>0.9</v>
      </c>
      <c r="AO12" s="21">
        <f t="shared" si="7"/>
        <v>0.679</v>
      </c>
      <c r="AP12" s="21"/>
      <c r="AQ12" s="21"/>
      <c r="AR12" s="21">
        <v>8</v>
      </c>
      <c r="AS12" s="21"/>
      <c r="AT12" s="21"/>
      <c r="AU12" s="21"/>
      <c r="AV12" s="23">
        <f t="shared" si="8"/>
        <v>0.4</v>
      </c>
      <c r="AW12" s="21">
        <f t="shared" si="9"/>
        <v>0.6941666666666666</v>
      </c>
      <c r="AX12" s="26"/>
      <c r="AY12" s="26">
        <f t="shared" si="10"/>
        <v>31</v>
      </c>
      <c r="AZ12" s="26"/>
      <c r="BA12" s="26"/>
      <c r="BB12" s="26"/>
      <c r="BC12" s="26">
        <v>17</v>
      </c>
      <c r="BD12" s="21">
        <f t="shared" si="11"/>
        <v>0.6291666666666667</v>
      </c>
      <c r="BE12" s="21">
        <f t="shared" si="12"/>
        <v>0.7625277777777777</v>
      </c>
      <c r="BF12" s="26"/>
      <c r="BG12" s="26"/>
      <c r="BH12" s="26"/>
      <c r="BI12" s="26">
        <f t="shared" si="13"/>
        <v>45</v>
      </c>
      <c r="BJ12" s="26"/>
      <c r="BK12" s="26">
        <v>17</v>
      </c>
      <c r="BL12" s="21">
        <f t="shared" si="14"/>
        <v>0.7666666666666667</v>
      </c>
      <c r="BM12" s="21">
        <f t="shared" si="15"/>
        <v>0.7158444444444445</v>
      </c>
      <c r="BN12" s="26"/>
      <c r="BO12" s="26"/>
      <c r="BP12" s="26">
        <f t="shared" si="16"/>
        <v>32</v>
      </c>
      <c r="BQ12" s="26"/>
      <c r="BR12" s="26"/>
      <c r="BS12" s="26"/>
      <c r="BT12" s="21">
        <f t="shared" si="17"/>
        <v>0.4</v>
      </c>
      <c r="BU12" s="22">
        <f t="shared" si="18"/>
        <v>0.6941666666666666</v>
      </c>
      <c r="BV12" s="17">
        <f t="shared" si="19"/>
        <v>0.6114375</v>
      </c>
    </row>
    <row r="13" spans="1:74" ht="15" thickBot="1">
      <c r="A13" s="4">
        <v>20130008</v>
      </c>
      <c r="B13" s="4" t="s">
        <v>7</v>
      </c>
      <c r="C13" s="4"/>
      <c r="D13" s="3">
        <f t="shared" si="20"/>
        <v>67</v>
      </c>
      <c r="E13" s="3">
        <f t="shared" si="21"/>
        <v>64</v>
      </c>
      <c r="F13" s="3">
        <f t="shared" si="22"/>
        <v>65</v>
      </c>
      <c r="G13" s="3">
        <f t="shared" si="23"/>
        <v>54</v>
      </c>
      <c r="H13" s="3">
        <f t="shared" si="24"/>
        <v>71</v>
      </c>
      <c r="I13" s="3">
        <f t="shared" si="25"/>
        <v>72</v>
      </c>
      <c r="J13" s="26">
        <v>67</v>
      </c>
      <c r="K13" s="26"/>
      <c r="L13" s="26"/>
      <c r="M13" s="26"/>
      <c r="N13" s="26">
        <v>50</v>
      </c>
      <c r="O13" s="26">
        <v>24</v>
      </c>
      <c r="P13" s="21">
        <f t="shared" si="0"/>
        <v>0.6606666666666667</v>
      </c>
      <c r="Q13" s="22">
        <f t="shared" si="1"/>
        <v>0.6541777777777777</v>
      </c>
      <c r="R13" s="28"/>
      <c r="S13" s="28">
        <v>12</v>
      </c>
      <c r="T13" s="29"/>
      <c r="U13" s="28"/>
      <c r="V13" s="28">
        <v>21</v>
      </c>
      <c r="W13" s="28"/>
      <c r="X13" s="23">
        <f t="shared" si="2"/>
        <v>0.5549999999999999</v>
      </c>
      <c r="Y13" s="21">
        <f t="shared" si="3"/>
        <v>0.736</v>
      </c>
      <c r="Z13" s="21"/>
      <c r="AA13" s="21">
        <v>26</v>
      </c>
      <c r="AB13" s="21"/>
      <c r="AC13" s="21"/>
      <c r="AD13" s="21"/>
      <c r="AE13" s="21"/>
      <c r="AF13" s="23">
        <f t="shared" si="4"/>
        <v>0.65</v>
      </c>
      <c r="AG13" s="21">
        <f t="shared" si="5"/>
        <v>0.7424999999999999</v>
      </c>
      <c r="AH13" s="21"/>
      <c r="AI13" s="21"/>
      <c r="AJ13" s="21"/>
      <c r="AK13" s="21">
        <v>27</v>
      </c>
      <c r="AL13" s="21"/>
      <c r="AM13" s="21"/>
      <c r="AN13" s="23">
        <f t="shared" si="6"/>
        <v>0.54</v>
      </c>
      <c r="AO13" s="21">
        <f t="shared" si="7"/>
        <v>0.679</v>
      </c>
      <c r="AP13" s="21"/>
      <c r="AQ13" s="21"/>
      <c r="AR13" s="21">
        <v>13</v>
      </c>
      <c r="AS13" s="21"/>
      <c r="AT13" s="21"/>
      <c r="AU13" s="21"/>
      <c r="AV13" s="23">
        <f t="shared" si="8"/>
        <v>0.65</v>
      </c>
      <c r="AW13" s="21">
        <f t="shared" si="9"/>
        <v>0.6941666666666666</v>
      </c>
      <c r="AX13" s="26"/>
      <c r="AY13" s="26">
        <f t="shared" si="10"/>
        <v>26</v>
      </c>
      <c r="AZ13" s="26"/>
      <c r="BA13" s="26"/>
      <c r="BB13" s="26"/>
      <c r="BC13" s="26">
        <v>24</v>
      </c>
      <c r="BD13" s="21">
        <f t="shared" si="11"/>
        <v>0.7549999999999999</v>
      </c>
      <c r="BE13" s="21">
        <f t="shared" si="12"/>
        <v>0.7625277777777777</v>
      </c>
      <c r="BF13" s="26"/>
      <c r="BG13" s="26"/>
      <c r="BH13" s="26"/>
      <c r="BI13" s="26">
        <f t="shared" si="13"/>
        <v>27</v>
      </c>
      <c r="BJ13" s="26"/>
      <c r="BK13" s="26">
        <v>24</v>
      </c>
      <c r="BL13" s="21">
        <f t="shared" si="14"/>
        <v>0.6440000000000001</v>
      </c>
      <c r="BM13" s="21">
        <f t="shared" si="15"/>
        <v>0.7158444444444445</v>
      </c>
      <c r="BN13" s="26"/>
      <c r="BO13" s="26"/>
      <c r="BP13" s="26">
        <f t="shared" si="16"/>
        <v>52</v>
      </c>
      <c r="BQ13" s="26"/>
      <c r="BR13" s="26"/>
      <c r="BS13" s="26"/>
      <c r="BT13" s="21">
        <f t="shared" si="17"/>
        <v>0.65</v>
      </c>
      <c r="BU13" s="22">
        <f t="shared" si="18"/>
        <v>0.6941666666666666</v>
      </c>
      <c r="BV13" s="17">
        <f t="shared" si="19"/>
        <v>0.6380833333333333</v>
      </c>
    </row>
    <row r="14" spans="1:74" ht="15" thickBot="1">
      <c r="A14" s="4">
        <v>20130009</v>
      </c>
      <c r="B14" s="4" t="s">
        <v>7</v>
      </c>
      <c r="C14" s="4"/>
      <c r="D14" s="3">
        <f t="shared" si="20"/>
        <v>64</v>
      </c>
      <c r="E14" s="3">
        <f t="shared" si="21"/>
        <v>88</v>
      </c>
      <c r="F14" s="3">
        <f t="shared" si="22"/>
        <v>60</v>
      </c>
      <c r="G14" s="3">
        <f t="shared" si="23"/>
        <v>54</v>
      </c>
      <c r="H14" s="3">
        <f t="shared" si="24"/>
        <v>88</v>
      </c>
      <c r="I14" s="3">
        <f t="shared" si="25"/>
        <v>75</v>
      </c>
      <c r="J14" s="26">
        <v>64</v>
      </c>
      <c r="K14" s="26"/>
      <c r="L14" s="26"/>
      <c r="M14" s="26"/>
      <c r="N14" s="26">
        <v>49</v>
      </c>
      <c r="O14" s="26">
        <v>25</v>
      </c>
      <c r="P14" s="21">
        <f t="shared" si="0"/>
        <v>0.6663333333333333</v>
      </c>
      <c r="Q14" s="22">
        <f t="shared" si="1"/>
        <v>0.6541777777777777</v>
      </c>
      <c r="R14" s="28"/>
      <c r="S14" s="28">
        <v>16</v>
      </c>
      <c r="T14" s="29"/>
      <c r="U14" s="28"/>
      <c r="V14" s="28">
        <v>39</v>
      </c>
      <c r="W14" s="28"/>
      <c r="X14" s="23">
        <f t="shared" si="2"/>
        <v>0.905</v>
      </c>
      <c r="Y14" s="21">
        <f t="shared" si="3"/>
        <v>0.736</v>
      </c>
      <c r="Z14" s="21"/>
      <c r="AA14" s="21">
        <v>36</v>
      </c>
      <c r="AB14" s="21"/>
      <c r="AC14" s="21"/>
      <c r="AD14" s="21"/>
      <c r="AE14" s="21"/>
      <c r="AF14" s="23">
        <f t="shared" si="4"/>
        <v>0.9</v>
      </c>
      <c r="AG14" s="21">
        <f t="shared" si="5"/>
        <v>0.7424999999999999</v>
      </c>
      <c r="AH14" s="21"/>
      <c r="AI14" s="21"/>
      <c r="AJ14" s="21"/>
      <c r="AK14" s="21">
        <v>27</v>
      </c>
      <c r="AL14" s="21"/>
      <c r="AM14" s="21"/>
      <c r="AN14" s="23">
        <f t="shared" si="6"/>
        <v>0.54</v>
      </c>
      <c r="AO14" s="21">
        <f t="shared" si="7"/>
        <v>0.679</v>
      </c>
      <c r="AP14" s="21"/>
      <c r="AQ14" s="21"/>
      <c r="AR14" s="21">
        <v>12</v>
      </c>
      <c r="AS14" s="21"/>
      <c r="AT14" s="21"/>
      <c r="AU14" s="21"/>
      <c r="AV14" s="23">
        <f t="shared" si="8"/>
        <v>0.6</v>
      </c>
      <c r="AW14" s="21">
        <f t="shared" si="9"/>
        <v>0.6941666666666666</v>
      </c>
      <c r="AX14" s="26"/>
      <c r="AY14" s="26">
        <f t="shared" si="10"/>
        <v>36</v>
      </c>
      <c r="AZ14" s="26"/>
      <c r="BA14" s="26"/>
      <c r="BB14" s="26"/>
      <c r="BC14" s="26">
        <v>25</v>
      </c>
      <c r="BD14" s="21">
        <f t="shared" si="11"/>
        <v>0.8533333333333334</v>
      </c>
      <c r="BE14" s="21">
        <f t="shared" si="12"/>
        <v>0.7625277777777777</v>
      </c>
      <c r="BF14" s="26"/>
      <c r="BG14" s="26"/>
      <c r="BH14" s="26"/>
      <c r="BI14" s="26">
        <f t="shared" si="13"/>
        <v>27</v>
      </c>
      <c r="BJ14" s="26"/>
      <c r="BK14" s="26">
        <v>25</v>
      </c>
      <c r="BL14" s="21">
        <f t="shared" si="14"/>
        <v>0.6573333333333333</v>
      </c>
      <c r="BM14" s="21">
        <f t="shared" si="15"/>
        <v>0.7158444444444445</v>
      </c>
      <c r="BN14" s="26"/>
      <c r="BO14" s="26"/>
      <c r="BP14" s="26">
        <f t="shared" si="16"/>
        <v>48</v>
      </c>
      <c r="BQ14" s="26"/>
      <c r="BR14" s="26"/>
      <c r="BS14" s="26"/>
      <c r="BT14" s="21">
        <f t="shared" si="17"/>
        <v>0.6</v>
      </c>
      <c r="BU14" s="22">
        <f t="shared" si="18"/>
        <v>0.6941666666666666</v>
      </c>
      <c r="BV14" s="17">
        <f t="shared" si="19"/>
        <v>0.7152499999999999</v>
      </c>
    </row>
    <row r="15" spans="1:74" s="1" customFormat="1" ht="15" thickBot="1">
      <c r="A15" s="4">
        <v>20130010</v>
      </c>
      <c r="B15" s="4" t="s">
        <v>7</v>
      </c>
      <c r="C15" s="4"/>
      <c r="D15" s="3">
        <f t="shared" si="20"/>
        <v>98</v>
      </c>
      <c r="E15" s="3">
        <f t="shared" si="21"/>
        <v>67</v>
      </c>
      <c r="F15" s="3">
        <f t="shared" si="22"/>
        <v>95</v>
      </c>
      <c r="G15" s="3">
        <f t="shared" si="23"/>
        <v>82</v>
      </c>
      <c r="H15" s="3">
        <f t="shared" si="24"/>
        <v>82</v>
      </c>
      <c r="I15" s="3">
        <f t="shared" si="25"/>
        <v>81</v>
      </c>
      <c r="J15" s="26">
        <v>98</v>
      </c>
      <c r="K15" s="26"/>
      <c r="L15" s="27"/>
      <c r="M15" s="27"/>
      <c r="N15" s="27">
        <v>43</v>
      </c>
      <c r="O15" s="27">
        <v>27</v>
      </c>
      <c r="P15" s="21">
        <f t="shared" si="0"/>
        <v>0.7443333333333334</v>
      </c>
      <c r="Q15" s="22">
        <f t="shared" si="1"/>
        <v>0.6541777777777777</v>
      </c>
      <c r="R15" s="28"/>
      <c r="S15" s="28">
        <v>19</v>
      </c>
      <c r="T15" s="29"/>
      <c r="U15" s="28"/>
      <c r="V15" s="28">
        <v>39</v>
      </c>
      <c r="W15" s="28"/>
      <c r="X15" s="23">
        <f t="shared" si="2"/>
        <v>0.965</v>
      </c>
      <c r="Y15" s="21">
        <f t="shared" si="3"/>
        <v>0.736</v>
      </c>
      <c r="Z15" s="21"/>
      <c r="AA15" s="21">
        <v>24</v>
      </c>
      <c r="AB15" s="21"/>
      <c r="AC15" s="21"/>
      <c r="AD15" s="21"/>
      <c r="AE15" s="21"/>
      <c r="AF15" s="23">
        <f t="shared" si="4"/>
        <v>0.6</v>
      </c>
      <c r="AG15" s="21">
        <f t="shared" si="5"/>
        <v>0.7424999999999999</v>
      </c>
      <c r="AH15" s="21"/>
      <c r="AI15" s="21"/>
      <c r="AJ15" s="21"/>
      <c r="AK15" s="21">
        <v>41</v>
      </c>
      <c r="AL15" s="21"/>
      <c r="AM15" s="21"/>
      <c r="AN15" s="23">
        <f t="shared" si="6"/>
        <v>0.82</v>
      </c>
      <c r="AO15" s="21">
        <f t="shared" si="7"/>
        <v>0.679</v>
      </c>
      <c r="AP15" s="21"/>
      <c r="AQ15" s="21"/>
      <c r="AR15" s="21">
        <v>19</v>
      </c>
      <c r="AS15" s="21"/>
      <c r="AT15" s="21"/>
      <c r="AU15" s="21"/>
      <c r="AV15" s="23">
        <f t="shared" si="8"/>
        <v>0.95</v>
      </c>
      <c r="AW15" s="21">
        <f t="shared" si="9"/>
        <v>0.6941666666666666</v>
      </c>
      <c r="AX15" s="26"/>
      <c r="AY15" s="26">
        <f t="shared" si="10"/>
        <v>24</v>
      </c>
      <c r="AZ15" s="27"/>
      <c r="BA15" s="27"/>
      <c r="BB15" s="27"/>
      <c r="BC15" s="27">
        <v>27</v>
      </c>
      <c r="BD15" s="21">
        <f t="shared" si="11"/>
        <v>0.81</v>
      </c>
      <c r="BE15" s="21">
        <f t="shared" si="12"/>
        <v>0.7625277777777777</v>
      </c>
      <c r="BF15" s="26"/>
      <c r="BG15" s="26"/>
      <c r="BH15" s="26"/>
      <c r="BI15" s="26">
        <f t="shared" si="13"/>
        <v>41</v>
      </c>
      <c r="BJ15" s="27"/>
      <c r="BK15" s="27">
        <v>27</v>
      </c>
      <c r="BL15" s="21">
        <f t="shared" si="14"/>
        <v>0.852</v>
      </c>
      <c r="BM15" s="21">
        <f t="shared" si="15"/>
        <v>0.7158444444444445</v>
      </c>
      <c r="BN15" s="26"/>
      <c r="BO15" s="26"/>
      <c r="BP15" s="26">
        <f t="shared" si="16"/>
        <v>76</v>
      </c>
      <c r="BQ15" s="26"/>
      <c r="BR15" s="26"/>
      <c r="BS15" s="26"/>
      <c r="BT15" s="21">
        <f t="shared" si="17"/>
        <v>0.95</v>
      </c>
      <c r="BU15" s="22">
        <f t="shared" si="18"/>
        <v>0.6941666666666666</v>
      </c>
      <c r="BV15" s="17">
        <f t="shared" si="19"/>
        <v>0.8364166666666667</v>
      </c>
    </row>
    <row r="16" spans="1:74" s="1" customFormat="1" ht="15" thickBot="1">
      <c r="A16" s="4">
        <v>20130011</v>
      </c>
      <c r="B16" s="4" t="s">
        <v>7</v>
      </c>
      <c r="C16" s="4"/>
      <c r="D16" s="3">
        <f t="shared" si="20"/>
        <v>88</v>
      </c>
      <c r="E16" s="3">
        <f t="shared" si="21"/>
        <v>77</v>
      </c>
      <c r="F16" s="3">
        <f t="shared" si="22"/>
        <v>85</v>
      </c>
      <c r="G16" s="3">
        <f t="shared" si="23"/>
        <v>48</v>
      </c>
      <c r="H16" s="3">
        <f t="shared" si="24"/>
        <v>97</v>
      </c>
      <c r="I16" s="3">
        <f t="shared" si="25"/>
        <v>72</v>
      </c>
      <c r="J16" s="26">
        <v>88</v>
      </c>
      <c r="K16" s="26"/>
      <c r="L16" s="27"/>
      <c r="M16" s="27"/>
      <c r="N16" s="27">
        <v>58</v>
      </c>
      <c r="O16" s="27">
        <v>24</v>
      </c>
      <c r="P16" s="21">
        <f t="shared" si="0"/>
        <v>0.7293333333333334</v>
      </c>
      <c r="Q16" s="22">
        <f t="shared" si="1"/>
        <v>0.6541777777777777</v>
      </c>
      <c r="R16" s="28"/>
      <c r="S16" s="28">
        <v>15</v>
      </c>
      <c r="T16" s="29"/>
      <c r="U16" s="28"/>
      <c r="V16" s="28">
        <v>39</v>
      </c>
      <c r="W16" s="28"/>
      <c r="X16" s="23">
        <f t="shared" si="2"/>
        <v>0.885</v>
      </c>
      <c r="Y16" s="21">
        <f t="shared" si="3"/>
        <v>0.736</v>
      </c>
      <c r="Z16" s="21"/>
      <c r="AA16" s="21">
        <v>31</v>
      </c>
      <c r="AB16" s="21"/>
      <c r="AC16" s="21"/>
      <c r="AD16" s="21"/>
      <c r="AE16" s="21"/>
      <c r="AF16" s="23">
        <f t="shared" si="4"/>
        <v>0.775</v>
      </c>
      <c r="AG16" s="21">
        <f t="shared" si="5"/>
        <v>0.7424999999999999</v>
      </c>
      <c r="AH16" s="21"/>
      <c r="AI16" s="21"/>
      <c r="AJ16" s="21"/>
      <c r="AK16" s="21">
        <v>24</v>
      </c>
      <c r="AL16" s="21"/>
      <c r="AM16" s="21"/>
      <c r="AN16" s="23">
        <f t="shared" si="6"/>
        <v>0.48</v>
      </c>
      <c r="AO16" s="21">
        <f t="shared" si="7"/>
        <v>0.679</v>
      </c>
      <c r="AP16" s="21"/>
      <c r="AQ16" s="21"/>
      <c r="AR16" s="21">
        <v>17</v>
      </c>
      <c r="AS16" s="21"/>
      <c r="AT16" s="21"/>
      <c r="AU16" s="21"/>
      <c r="AV16" s="23">
        <f t="shared" si="8"/>
        <v>0.85</v>
      </c>
      <c r="AW16" s="21">
        <f t="shared" si="9"/>
        <v>0.6941666666666666</v>
      </c>
      <c r="AX16" s="26"/>
      <c r="AY16" s="26">
        <f t="shared" si="10"/>
        <v>31</v>
      </c>
      <c r="AZ16" s="27"/>
      <c r="BA16" s="27"/>
      <c r="BB16" s="27"/>
      <c r="BC16" s="27">
        <v>24</v>
      </c>
      <c r="BD16" s="21">
        <f t="shared" si="11"/>
        <v>0.7925</v>
      </c>
      <c r="BE16" s="21">
        <f t="shared" si="12"/>
        <v>0.7625277777777777</v>
      </c>
      <c r="BF16" s="26"/>
      <c r="BG16" s="26"/>
      <c r="BH16" s="26"/>
      <c r="BI16" s="26">
        <f t="shared" si="13"/>
        <v>24</v>
      </c>
      <c r="BJ16" s="27"/>
      <c r="BK16" s="27">
        <v>24</v>
      </c>
      <c r="BL16" s="21">
        <f t="shared" si="14"/>
        <v>0.6080000000000001</v>
      </c>
      <c r="BM16" s="21">
        <f t="shared" si="15"/>
        <v>0.7158444444444445</v>
      </c>
      <c r="BN16" s="26"/>
      <c r="BO16" s="26"/>
      <c r="BP16" s="26">
        <f t="shared" si="16"/>
        <v>68</v>
      </c>
      <c r="BQ16" s="26"/>
      <c r="BR16" s="26"/>
      <c r="BS16" s="26"/>
      <c r="BT16" s="21">
        <f t="shared" si="17"/>
        <v>0.85</v>
      </c>
      <c r="BU16" s="22">
        <f t="shared" si="18"/>
        <v>0.6941666666666666</v>
      </c>
      <c r="BV16" s="17">
        <f t="shared" si="19"/>
        <v>0.7462291666666667</v>
      </c>
    </row>
    <row r="17" spans="1:74" s="1" customFormat="1" ht="15" thickBot="1">
      <c r="A17" s="4">
        <v>20130012</v>
      </c>
      <c r="B17" s="4" t="s">
        <v>7</v>
      </c>
      <c r="C17" s="4"/>
      <c r="D17" s="3">
        <f t="shared" si="20"/>
        <v>79</v>
      </c>
      <c r="E17" s="3">
        <f t="shared" si="21"/>
        <v>63</v>
      </c>
      <c r="F17" s="3">
        <f t="shared" si="22"/>
        <v>75</v>
      </c>
      <c r="G17" s="3">
        <f t="shared" si="23"/>
        <v>44</v>
      </c>
      <c r="H17" s="3">
        <f t="shared" si="24"/>
        <v>87</v>
      </c>
      <c r="I17" s="3">
        <f t="shared" si="25"/>
        <v>63</v>
      </c>
      <c r="J17" s="26">
        <v>79</v>
      </c>
      <c r="K17" s="26"/>
      <c r="L17" s="27"/>
      <c r="M17" s="27"/>
      <c r="N17" s="27">
        <v>52</v>
      </c>
      <c r="O17" s="27">
        <v>21</v>
      </c>
      <c r="P17" s="21">
        <f t="shared" si="0"/>
        <v>0.6463333333333334</v>
      </c>
      <c r="Q17" s="22">
        <f t="shared" si="1"/>
        <v>0.6541777777777777</v>
      </c>
      <c r="R17" s="28"/>
      <c r="S17" s="28">
        <v>15</v>
      </c>
      <c r="T17" s="29"/>
      <c r="U17" s="28"/>
      <c r="V17" s="28">
        <v>35</v>
      </c>
      <c r="W17" s="28"/>
      <c r="X17" s="23">
        <f t="shared" si="2"/>
        <v>0.8250000000000001</v>
      </c>
      <c r="Y17" s="21">
        <f t="shared" si="3"/>
        <v>0.736</v>
      </c>
      <c r="Z17" s="21"/>
      <c r="AA17" s="21">
        <v>24</v>
      </c>
      <c r="AB17" s="21"/>
      <c r="AC17" s="21"/>
      <c r="AD17" s="21"/>
      <c r="AE17" s="21"/>
      <c r="AF17" s="23">
        <f t="shared" si="4"/>
        <v>0.6</v>
      </c>
      <c r="AG17" s="21">
        <f t="shared" si="5"/>
        <v>0.7424999999999999</v>
      </c>
      <c r="AH17" s="21"/>
      <c r="AI17" s="21"/>
      <c r="AJ17" s="21"/>
      <c r="AK17" s="21">
        <v>22</v>
      </c>
      <c r="AL17" s="21"/>
      <c r="AM17" s="21"/>
      <c r="AN17" s="23">
        <f t="shared" si="6"/>
        <v>0.44</v>
      </c>
      <c r="AO17" s="21">
        <f t="shared" si="7"/>
        <v>0.679</v>
      </c>
      <c r="AP17" s="21"/>
      <c r="AQ17" s="21"/>
      <c r="AR17" s="21">
        <v>15</v>
      </c>
      <c r="AS17" s="21"/>
      <c r="AT17" s="21"/>
      <c r="AU17" s="21"/>
      <c r="AV17" s="23">
        <f t="shared" si="8"/>
        <v>0.75</v>
      </c>
      <c r="AW17" s="21">
        <f t="shared" si="9"/>
        <v>0.6941666666666666</v>
      </c>
      <c r="AX17" s="26"/>
      <c r="AY17" s="26">
        <f t="shared" si="10"/>
        <v>24</v>
      </c>
      <c r="AZ17" s="27"/>
      <c r="BA17" s="27"/>
      <c r="BB17" s="27"/>
      <c r="BC17" s="27">
        <v>21</v>
      </c>
      <c r="BD17" s="21">
        <f t="shared" si="11"/>
        <v>0.6699999999999999</v>
      </c>
      <c r="BE17" s="21">
        <f t="shared" si="12"/>
        <v>0.7625277777777777</v>
      </c>
      <c r="BF17" s="26"/>
      <c r="BG17" s="26"/>
      <c r="BH17" s="26"/>
      <c r="BI17" s="26">
        <f t="shared" si="13"/>
        <v>22</v>
      </c>
      <c r="BJ17" s="27"/>
      <c r="BK17" s="27">
        <v>21</v>
      </c>
      <c r="BL17" s="21">
        <f t="shared" si="14"/>
        <v>0.544</v>
      </c>
      <c r="BM17" s="21">
        <f t="shared" si="15"/>
        <v>0.7158444444444445</v>
      </c>
      <c r="BN17" s="26"/>
      <c r="BO17" s="26"/>
      <c r="BP17" s="26">
        <f t="shared" si="16"/>
        <v>60</v>
      </c>
      <c r="BQ17" s="26"/>
      <c r="BR17" s="26"/>
      <c r="BS17" s="26"/>
      <c r="BT17" s="21">
        <f t="shared" si="17"/>
        <v>0.75</v>
      </c>
      <c r="BU17" s="22">
        <f t="shared" si="18"/>
        <v>0.6941666666666666</v>
      </c>
      <c r="BV17" s="17">
        <f t="shared" si="19"/>
        <v>0.6531666666666667</v>
      </c>
    </row>
    <row r="18" spans="1:74" s="1" customFormat="1" ht="15" thickBot="1">
      <c r="A18" s="3">
        <v>20130013</v>
      </c>
      <c r="B18" s="4" t="s">
        <v>7</v>
      </c>
      <c r="C18" s="4"/>
      <c r="D18" s="3">
        <f t="shared" si="20"/>
        <v>44</v>
      </c>
      <c r="E18" s="3">
        <f t="shared" si="21"/>
        <v>68</v>
      </c>
      <c r="F18" s="3">
        <f t="shared" si="22"/>
        <v>40</v>
      </c>
      <c r="G18" s="3">
        <f t="shared" si="23"/>
        <v>76</v>
      </c>
      <c r="H18" s="3">
        <f t="shared" si="24"/>
        <v>94</v>
      </c>
      <c r="I18" s="3">
        <f t="shared" si="25"/>
        <v>78</v>
      </c>
      <c r="J18" s="26">
        <v>44</v>
      </c>
      <c r="K18" s="26"/>
      <c r="L18" s="27"/>
      <c r="M18" s="27"/>
      <c r="N18" s="27">
        <v>58</v>
      </c>
      <c r="O18" s="27">
        <v>26</v>
      </c>
      <c r="P18" s="21">
        <f t="shared" si="0"/>
        <v>0.6713333333333333</v>
      </c>
      <c r="Q18" s="22">
        <f t="shared" si="1"/>
        <v>0.6541777777777777</v>
      </c>
      <c r="R18" s="28"/>
      <c r="S18" s="28">
        <v>12</v>
      </c>
      <c r="T18" s="29"/>
      <c r="U18" s="28"/>
      <c r="V18" s="28">
        <v>36</v>
      </c>
      <c r="W18" s="28"/>
      <c r="X18" s="23">
        <f t="shared" si="2"/>
        <v>0.78</v>
      </c>
      <c r="Y18" s="21">
        <f t="shared" si="3"/>
        <v>0.736</v>
      </c>
      <c r="Z18" s="21"/>
      <c r="AA18" s="21">
        <v>28</v>
      </c>
      <c r="AB18" s="21"/>
      <c r="AC18" s="21"/>
      <c r="AD18" s="21"/>
      <c r="AE18" s="21"/>
      <c r="AF18" s="23">
        <f t="shared" si="4"/>
        <v>0.7</v>
      </c>
      <c r="AG18" s="21">
        <f t="shared" si="5"/>
        <v>0.7424999999999999</v>
      </c>
      <c r="AH18" s="21"/>
      <c r="AI18" s="21"/>
      <c r="AJ18" s="21"/>
      <c r="AK18" s="21">
        <v>38</v>
      </c>
      <c r="AL18" s="21"/>
      <c r="AM18" s="21"/>
      <c r="AN18" s="23">
        <f t="shared" si="6"/>
        <v>0.76</v>
      </c>
      <c r="AO18" s="21">
        <f t="shared" si="7"/>
        <v>0.679</v>
      </c>
      <c r="AP18" s="21"/>
      <c r="AQ18" s="21"/>
      <c r="AR18" s="21">
        <v>8</v>
      </c>
      <c r="AS18" s="21"/>
      <c r="AT18" s="21"/>
      <c r="AU18" s="21"/>
      <c r="AV18" s="23">
        <f t="shared" si="8"/>
        <v>0.4</v>
      </c>
      <c r="AW18" s="21">
        <f t="shared" si="9"/>
        <v>0.6941666666666666</v>
      </c>
      <c r="AX18" s="26"/>
      <c r="AY18" s="26">
        <f t="shared" si="10"/>
        <v>28</v>
      </c>
      <c r="AZ18" s="27"/>
      <c r="BA18" s="27"/>
      <c r="BB18" s="27"/>
      <c r="BC18" s="27">
        <v>26</v>
      </c>
      <c r="BD18" s="21">
        <f t="shared" si="11"/>
        <v>0.8166666666666667</v>
      </c>
      <c r="BE18" s="21">
        <f t="shared" si="12"/>
        <v>0.7625277777777777</v>
      </c>
      <c r="BF18" s="26"/>
      <c r="BG18" s="26"/>
      <c r="BH18" s="26"/>
      <c r="BI18" s="26">
        <f t="shared" si="13"/>
        <v>38</v>
      </c>
      <c r="BJ18" s="27"/>
      <c r="BK18" s="27">
        <v>26</v>
      </c>
      <c r="BL18" s="21">
        <f t="shared" si="14"/>
        <v>0.8026666666666666</v>
      </c>
      <c r="BM18" s="21">
        <f t="shared" si="15"/>
        <v>0.7158444444444445</v>
      </c>
      <c r="BN18" s="26"/>
      <c r="BO18" s="26"/>
      <c r="BP18" s="26">
        <f t="shared" si="16"/>
        <v>32</v>
      </c>
      <c r="BQ18" s="26"/>
      <c r="BR18" s="26"/>
      <c r="BS18" s="26"/>
      <c r="BT18" s="21">
        <f t="shared" si="17"/>
        <v>0.4</v>
      </c>
      <c r="BU18" s="22">
        <f t="shared" si="18"/>
        <v>0.6941666666666666</v>
      </c>
      <c r="BV18" s="17">
        <f t="shared" si="19"/>
        <v>0.6663333333333334</v>
      </c>
    </row>
    <row r="19" spans="1:74" s="1" customFormat="1" ht="15" thickBot="1">
      <c r="A19" s="3">
        <v>20130014</v>
      </c>
      <c r="B19" s="4" t="s">
        <v>7</v>
      </c>
      <c r="C19" s="4"/>
      <c r="D19" s="3">
        <f t="shared" si="20"/>
        <v>47</v>
      </c>
      <c r="E19" s="3">
        <f t="shared" si="21"/>
        <v>76</v>
      </c>
      <c r="F19" s="3">
        <f t="shared" si="22"/>
        <v>45</v>
      </c>
      <c r="G19" s="3">
        <f t="shared" si="23"/>
        <v>46</v>
      </c>
      <c r="H19" s="3">
        <f t="shared" si="24"/>
        <v>80</v>
      </c>
      <c r="I19" s="3">
        <f t="shared" si="25"/>
        <v>84</v>
      </c>
      <c r="J19" s="26">
        <v>47</v>
      </c>
      <c r="K19" s="26"/>
      <c r="L19" s="27"/>
      <c r="M19" s="27"/>
      <c r="N19" s="27">
        <v>57</v>
      </c>
      <c r="O19" s="27">
        <v>28</v>
      </c>
      <c r="P19" s="21">
        <f t="shared" si="0"/>
        <v>0.704</v>
      </c>
      <c r="Q19" s="22">
        <f t="shared" si="1"/>
        <v>0.6541777777777777</v>
      </c>
      <c r="R19" s="28"/>
      <c r="S19" s="28">
        <v>14</v>
      </c>
      <c r="T19" s="29"/>
      <c r="U19" s="28"/>
      <c r="V19" s="28">
        <v>23</v>
      </c>
      <c r="W19" s="28"/>
      <c r="X19" s="23">
        <f t="shared" si="2"/>
        <v>0.625</v>
      </c>
      <c r="Y19" s="21">
        <f t="shared" si="3"/>
        <v>0.736</v>
      </c>
      <c r="Z19" s="21"/>
      <c r="AA19" s="21">
        <v>31</v>
      </c>
      <c r="AB19" s="21"/>
      <c r="AC19" s="21"/>
      <c r="AD19" s="21"/>
      <c r="AE19" s="21"/>
      <c r="AF19" s="23">
        <f t="shared" si="4"/>
        <v>0.775</v>
      </c>
      <c r="AG19" s="21">
        <f t="shared" si="5"/>
        <v>0.7424999999999999</v>
      </c>
      <c r="AH19" s="21"/>
      <c r="AI19" s="21"/>
      <c r="AJ19" s="21"/>
      <c r="AK19" s="21">
        <v>23</v>
      </c>
      <c r="AL19" s="21"/>
      <c r="AM19" s="21"/>
      <c r="AN19" s="23">
        <f t="shared" si="6"/>
        <v>0.46</v>
      </c>
      <c r="AO19" s="21">
        <f t="shared" si="7"/>
        <v>0.679</v>
      </c>
      <c r="AP19" s="21"/>
      <c r="AQ19" s="21"/>
      <c r="AR19" s="21">
        <v>9</v>
      </c>
      <c r="AS19" s="21"/>
      <c r="AT19" s="21"/>
      <c r="AU19" s="21"/>
      <c r="AV19" s="23">
        <f t="shared" si="8"/>
        <v>0.45</v>
      </c>
      <c r="AW19" s="21">
        <f t="shared" si="9"/>
        <v>0.6941666666666666</v>
      </c>
      <c r="AX19" s="26"/>
      <c r="AY19" s="26">
        <f t="shared" si="10"/>
        <v>31</v>
      </c>
      <c r="AZ19" s="27"/>
      <c r="BA19" s="27"/>
      <c r="BB19" s="27"/>
      <c r="BC19" s="27">
        <v>28</v>
      </c>
      <c r="BD19" s="21">
        <f t="shared" si="11"/>
        <v>0.8858333333333333</v>
      </c>
      <c r="BE19" s="21">
        <f t="shared" si="12"/>
        <v>0.7625277777777777</v>
      </c>
      <c r="BF19" s="26"/>
      <c r="BG19" s="26"/>
      <c r="BH19" s="26"/>
      <c r="BI19" s="26">
        <f t="shared" si="13"/>
        <v>23</v>
      </c>
      <c r="BJ19" s="27"/>
      <c r="BK19" s="27">
        <v>28</v>
      </c>
      <c r="BL19" s="21">
        <f t="shared" si="14"/>
        <v>0.6493333333333333</v>
      </c>
      <c r="BM19" s="21">
        <f t="shared" si="15"/>
        <v>0.7158444444444445</v>
      </c>
      <c r="BN19" s="26"/>
      <c r="BO19" s="26"/>
      <c r="BP19" s="26">
        <f t="shared" si="16"/>
        <v>36</v>
      </c>
      <c r="BQ19" s="26"/>
      <c r="BR19" s="26"/>
      <c r="BS19" s="26"/>
      <c r="BT19" s="21">
        <f t="shared" si="17"/>
        <v>0.45</v>
      </c>
      <c r="BU19" s="22">
        <f t="shared" si="18"/>
        <v>0.6941666666666666</v>
      </c>
      <c r="BV19" s="17">
        <f t="shared" si="19"/>
        <v>0.6248958333333333</v>
      </c>
    </row>
    <row r="20" spans="1:74" s="1" customFormat="1" ht="15" thickBot="1">
      <c r="A20" s="3">
        <v>20130015</v>
      </c>
      <c r="B20" s="4" t="s">
        <v>7</v>
      </c>
      <c r="C20" s="4"/>
      <c r="D20" s="3">
        <f t="shared" si="20"/>
        <v>48</v>
      </c>
      <c r="E20" s="3">
        <f t="shared" si="21"/>
        <v>88</v>
      </c>
      <c r="F20" s="3">
        <f t="shared" si="22"/>
        <v>45</v>
      </c>
      <c r="G20" s="3">
        <f t="shared" si="23"/>
        <v>68</v>
      </c>
      <c r="H20" s="3">
        <f t="shared" si="24"/>
        <v>84</v>
      </c>
      <c r="I20" s="3">
        <f t="shared" si="25"/>
        <v>72</v>
      </c>
      <c r="J20" s="26">
        <v>48</v>
      </c>
      <c r="K20" s="26"/>
      <c r="L20" s="27"/>
      <c r="M20" s="27"/>
      <c r="N20" s="27">
        <v>56</v>
      </c>
      <c r="O20" s="27">
        <v>24</v>
      </c>
      <c r="P20" s="21">
        <f t="shared" si="0"/>
        <v>0.6426666666666667</v>
      </c>
      <c r="Q20" s="22">
        <f t="shared" si="1"/>
        <v>0.6541777777777777</v>
      </c>
      <c r="R20" s="28"/>
      <c r="S20" s="28">
        <v>14</v>
      </c>
      <c r="T20" s="29"/>
      <c r="U20" s="28"/>
      <c r="V20" s="28">
        <v>28</v>
      </c>
      <c r="W20" s="28"/>
      <c r="X20" s="23">
        <f t="shared" si="2"/>
        <v>0.7</v>
      </c>
      <c r="Y20" s="21">
        <f t="shared" si="3"/>
        <v>0.736</v>
      </c>
      <c r="Z20" s="21"/>
      <c r="AA20" s="21">
        <v>37</v>
      </c>
      <c r="AB20" s="21"/>
      <c r="AC20" s="21"/>
      <c r="AD20" s="21"/>
      <c r="AE20" s="21"/>
      <c r="AF20" s="23">
        <f t="shared" si="4"/>
        <v>0.925</v>
      </c>
      <c r="AG20" s="21">
        <f t="shared" si="5"/>
        <v>0.7424999999999999</v>
      </c>
      <c r="AH20" s="21"/>
      <c r="AI20" s="21"/>
      <c r="AJ20" s="21"/>
      <c r="AK20" s="21">
        <v>34</v>
      </c>
      <c r="AL20" s="21"/>
      <c r="AM20" s="21"/>
      <c r="AN20" s="23">
        <f t="shared" si="6"/>
        <v>0.68</v>
      </c>
      <c r="AO20" s="21">
        <f t="shared" si="7"/>
        <v>0.679</v>
      </c>
      <c r="AP20" s="21"/>
      <c r="AQ20" s="21"/>
      <c r="AR20" s="21">
        <v>9</v>
      </c>
      <c r="AS20" s="21"/>
      <c r="AT20" s="21"/>
      <c r="AU20" s="21"/>
      <c r="AV20" s="23">
        <f t="shared" si="8"/>
        <v>0.45</v>
      </c>
      <c r="AW20" s="21">
        <f t="shared" si="9"/>
        <v>0.6941666666666666</v>
      </c>
      <c r="AX20" s="26"/>
      <c r="AY20" s="26">
        <f t="shared" si="10"/>
        <v>37</v>
      </c>
      <c r="AZ20" s="27"/>
      <c r="BA20" s="27"/>
      <c r="BB20" s="27"/>
      <c r="BC20" s="27">
        <v>24</v>
      </c>
      <c r="BD20" s="21">
        <f t="shared" si="11"/>
        <v>0.8374999999999999</v>
      </c>
      <c r="BE20" s="21">
        <f t="shared" si="12"/>
        <v>0.7625277777777777</v>
      </c>
      <c r="BF20" s="26"/>
      <c r="BG20" s="26"/>
      <c r="BH20" s="26"/>
      <c r="BI20" s="26">
        <f t="shared" si="13"/>
        <v>34</v>
      </c>
      <c r="BJ20" s="27"/>
      <c r="BK20" s="27">
        <v>24</v>
      </c>
      <c r="BL20" s="21">
        <f t="shared" si="14"/>
        <v>0.7280000000000001</v>
      </c>
      <c r="BM20" s="21">
        <f t="shared" si="15"/>
        <v>0.7158444444444445</v>
      </c>
      <c r="BN20" s="26"/>
      <c r="BO20" s="26"/>
      <c r="BP20" s="26">
        <f t="shared" si="16"/>
        <v>36</v>
      </c>
      <c r="BQ20" s="26"/>
      <c r="BR20" s="26"/>
      <c r="BS20" s="26"/>
      <c r="BT20" s="21">
        <f t="shared" si="17"/>
        <v>0.45</v>
      </c>
      <c r="BU20" s="22">
        <f t="shared" si="18"/>
        <v>0.6941666666666666</v>
      </c>
      <c r="BV20" s="17">
        <f t="shared" si="19"/>
        <v>0.6766458333333334</v>
      </c>
    </row>
    <row r="21" spans="1:74" s="1" customFormat="1" ht="15" thickBot="1">
      <c r="A21" s="3">
        <v>20130016</v>
      </c>
      <c r="B21" s="4" t="s">
        <v>7</v>
      </c>
      <c r="C21" s="4"/>
      <c r="D21" s="3">
        <f t="shared" si="20"/>
        <v>79</v>
      </c>
      <c r="E21" s="3">
        <f t="shared" si="21"/>
        <v>65</v>
      </c>
      <c r="F21" s="3">
        <f t="shared" si="22"/>
        <v>75</v>
      </c>
      <c r="G21" s="3">
        <f t="shared" si="23"/>
        <v>54</v>
      </c>
      <c r="H21" s="3">
        <f t="shared" si="24"/>
        <v>72</v>
      </c>
      <c r="I21" s="3">
        <f t="shared" si="25"/>
        <v>72</v>
      </c>
      <c r="J21" s="26">
        <v>79</v>
      </c>
      <c r="K21" s="26"/>
      <c r="L21" s="27"/>
      <c r="M21" s="27"/>
      <c r="N21" s="27">
        <v>42</v>
      </c>
      <c r="O21" s="27">
        <v>24</v>
      </c>
      <c r="P21" s="21">
        <f t="shared" si="0"/>
        <v>0.658</v>
      </c>
      <c r="Q21" s="22">
        <f t="shared" si="1"/>
        <v>0.6541777777777777</v>
      </c>
      <c r="R21" s="28"/>
      <c r="S21" s="28">
        <v>19</v>
      </c>
      <c r="T21" s="29"/>
      <c r="U21" s="28"/>
      <c r="V21" s="28">
        <v>30</v>
      </c>
      <c r="W21" s="28"/>
      <c r="X21" s="23">
        <f t="shared" si="2"/>
        <v>0.83</v>
      </c>
      <c r="Y21" s="21">
        <f t="shared" si="3"/>
        <v>0.736</v>
      </c>
      <c r="Z21" s="21"/>
      <c r="AA21" s="21">
        <v>23</v>
      </c>
      <c r="AB21" s="21"/>
      <c r="AC21" s="21"/>
      <c r="AD21" s="21"/>
      <c r="AE21" s="21"/>
      <c r="AF21" s="23">
        <f t="shared" si="4"/>
        <v>0.575</v>
      </c>
      <c r="AG21" s="21">
        <f t="shared" si="5"/>
        <v>0.7424999999999999</v>
      </c>
      <c r="AH21" s="21"/>
      <c r="AI21" s="21"/>
      <c r="AJ21" s="21"/>
      <c r="AK21" s="21">
        <v>27</v>
      </c>
      <c r="AL21" s="21"/>
      <c r="AM21" s="21"/>
      <c r="AN21" s="23">
        <f t="shared" si="6"/>
        <v>0.54</v>
      </c>
      <c r="AO21" s="21">
        <f t="shared" si="7"/>
        <v>0.679</v>
      </c>
      <c r="AP21" s="21"/>
      <c r="AQ21" s="21"/>
      <c r="AR21" s="21">
        <v>15</v>
      </c>
      <c r="AS21" s="21"/>
      <c r="AT21" s="21"/>
      <c r="AU21" s="21"/>
      <c r="AV21" s="23">
        <f t="shared" si="8"/>
        <v>0.75</v>
      </c>
      <c r="AW21" s="21">
        <f t="shared" si="9"/>
        <v>0.6941666666666666</v>
      </c>
      <c r="AX21" s="26"/>
      <c r="AY21" s="26">
        <f t="shared" si="10"/>
        <v>23</v>
      </c>
      <c r="AZ21" s="27"/>
      <c r="BA21" s="27"/>
      <c r="BB21" s="27"/>
      <c r="BC21" s="27">
        <v>24</v>
      </c>
      <c r="BD21" s="21">
        <f t="shared" si="11"/>
        <v>0.7324999999999999</v>
      </c>
      <c r="BE21" s="21">
        <f t="shared" si="12"/>
        <v>0.7625277777777777</v>
      </c>
      <c r="BF21" s="26"/>
      <c r="BG21" s="26"/>
      <c r="BH21" s="26"/>
      <c r="BI21" s="26">
        <f t="shared" si="13"/>
        <v>27</v>
      </c>
      <c r="BJ21" s="27"/>
      <c r="BK21" s="27">
        <v>24</v>
      </c>
      <c r="BL21" s="21">
        <f t="shared" si="14"/>
        <v>0.6440000000000001</v>
      </c>
      <c r="BM21" s="21">
        <f t="shared" si="15"/>
        <v>0.7158444444444445</v>
      </c>
      <c r="BN21" s="26"/>
      <c r="BO21" s="26"/>
      <c r="BP21" s="26">
        <f t="shared" si="16"/>
        <v>60</v>
      </c>
      <c r="BQ21" s="26"/>
      <c r="BR21" s="26"/>
      <c r="BS21" s="26"/>
      <c r="BT21" s="21">
        <f t="shared" si="17"/>
        <v>0.75</v>
      </c>
      <c r="BU21" s="22">
        <f t="shared" si="18"/>
        <v>0.6941666666666666</v>
      </c>
      <c r="BV21" s="17">
        <f t="shared" si="19"/>
        <v>0.6849375</v>
      </c>
    </row>
    <row r="22" spans="1:74" s="1" customFormat="1" ht="15" thickBot="1">
      <c r="A22" s="3">
        <v>20130017</v>
      </c>
      <c r="B22" s="4" t="s">
        <v>7</v>
      </c>
      <c r="C22" s="4"/>
      <c r="D22" s="3">
        <f t="shared" si="20"/>
        <v>58</v>
      </c>
      <c r="E22" s="3">
        <f t="shared" si="21"/>
        <v>75</v>
      </c>
      <c r="F22" s="3">
        <f t="shared" si="22"/>
        <v>55</v>
      </c>
      <c r="G22" s="3">
        <f t="shared" si="23"/>
        <v>96</v>
      </c>
      <c r="H22" s="3">
        <f t="shared" si="24"/>
        <v>78</v>
      </c>
      <c r="I22" s="3">
        <f t="shared" si="25"/>
        <v>87</v>
      </c>
      <c r="J22" s="26">
        <v>58</v>
      </c>
      <c r="K22" s="26"/>
      <c r="L22" s="27"/>
      <c r="M22" s="27"/>
      <c r="N22" s="27">
        <v>44</v>
      </c>
      <c r="O22" s="27">
        <v>29</v>
      </c>
      <c r="P22" s="21">
        <f t="shared" si="0"/>
        <v>0.6976666666666667</v>
      </c>
      <c r="Q22" s="22">
        <f t="shared" si="1"/>
        <v>0.6541777777777777</v>
      </c>
      <c r="R22" s="28"/>
      <c r="S22" s="28">
        <v>13</v>
      </c>
      <c r="T22" s="29"/>
      <c r="U22" s="28"/>
      <c r="V22" s="28">
        <v>34</v>
      </c>
      <c r="W22" s="28"/>
      <c r="X22" s="23">
        <f t="shared" si="2"/>
        <v>0.77</v>
      </c>
      <c r="Y22" s="21">
        <f t="shared" si="3"/>
        <v>0.736</v>
      </c>
      <c r="Z22" s="21"/>
      <c r="AA22" s="21">
        <v>31</v>
      </c>
      <c r="AB22" s="21"/>
      <c r="AC22" s="21"/>
      <c r="AD22" s="21"/>
      <c r="AE22" s="21"/>
      <c r="AF22" s="23">
        <f t="shared" si="4"/>
        <v>0.775</v>
      </c>
      <c r="AG22" s="21">
        <f t="shared" si="5"/>
        <v>0.7424999999999999</v>
      </c>
      <c r="AH22" s="21"/>
      <c r="AI22" s="21"/>
      <c r="AJ22" s="21"/>
      <c r="AK22" s="21">
        <v>48</v>
      </c>
      <c r="AL22" s="21"/>
      <c r="AM22" s="21"/>
      <c r="AN22" s="23">
        <f t="shared" si="6"/>
        <v>0.96</v>
      </c>
      <c r="AO22" s="21">
        <f t="shared" si="7"/>
        <v>0.679</v>
      </c>
      <c r="AP22" s="21"/>
      <c r="AQ22" s="21"/>
      <c r="AR22" s="21">
        <v>11</v>
      </c>
      <c r="AS22" s="21"/>
      <c r="AT22" s="21"/>
      <c r="AU22" s="21"/>
      <c r="AV22" s="23">
        <f t="shared" si="8"/>
        <v>0.55</v>
      </c>
      <c r="AW22" s="21">
        <f t="shared" si="9"/>
        <v>0.6941666666666666</v>
      </c>
      <c r="AX22" s="26"/>
      <c r="AY22" s="26">
        <f t="shared" si="10"/>
        <v>31</v>
      </c>
      <c r="AZ22" s="27"/>
      <c r="BA22" s="27"/>
      <c r="BB22" s="27"/>
      <c r="BC22" s="27">
        <v>29</v>
      </c>
      <c r="BD22" s="21">
        <f t="shared" si="11"/>
        <v>0.9091666666666667</v>
      </c>
      <c r="BE22" s="21">
        <f t="shared" si="12"/>
        <v>0.7625277777777777</v>
      </c>
      <c r="BF22" s="26"/>
      <c r="BG22" s="26"/>
      <c r="BH22" s="26"/>
      <c r="BI22" s="26">
        <f t="shared" si="13"/>
        <v>48</v>
      </c>
      <c r="BJ22" s="27"/>
      <c r="BK22" s="27">
        <v>29</v>
      </c>
      <c r="BL22" s="21">
        <f t="shared" si="14"/>
        <v>0.9626666666666667</v>
      </c>
      <c r="BM22" s="21">
        <f t="shared" si="15"/>
        <v>0.7158444444444445</v>
      </c>
      <c r="BN22" s="26"/>
      <c r="BO22" s="26"/>
      <c r="BP22" s="26">
        <f t="shared" si="16"/>
        <v>44</v>
      </c>
      <c r="BQ22" s="26"/>
      <c r="BR22" s="26"/>
      <c r="BS22" s="26"/>
      <c r="BT22" s="21">
        <f t="shared" si="17"/>
        <v>0.55</v>
      </c>
      <c r="BU22" s="22">
        <f t="shared" si="18"/>
        <v>0.6941666666666666</v>
      </c>
      <c r="BV22" s="17">
        <f t="shared" si="19"/>
        <v>0.7718124999999999</v>
      </c>
    </row>
    <row r="23" spans="1:74" s="1" customFormat="1" ht="15" thickBot="1">
      <c r="A23" s="3">
        <v>20130018</v>
      </c>
      <c r="B23" s="4" t="s">
        <v>7</v>
      </c>
      <c r="C23" s="4"/>
      <c r="D23" s="3">
        <f t="shared" si="20"/>
        <v>93</v>
      </c>
      <c r="E23" s="3">
        <f t="shared" si="21"/>
        <v>63</v>
      </c>
      <c r="F23" s="3">
        <f t="shared" si="22"/>
        <v>90</v>
      </c>
      <c r="G23" s="3">
        <f t="shared" si="23"/>
        <v>70</v>
      </c>
      <c r="H23" s="3">
        <f t="shared" si="24"/>
        <v>73</v>
      </c>
      <c r="I23" s="3">
        <f t="shared" si="25"/>
        <v>63</v>
      </c>
      <c r="J23" s="26">
        <v>93</v>
      </c>
      <c r="K23" s="26"/>
      <c r="L23" s="27"/>
      <c r="M23" s="27"/>
      <c r="N23" s="27">
        <v>47</v>
      </c>
      <c r="O23" s="27">
        <v>21</v>
      </c>
      <c r="P23" s="21">
        <f t="shared" si="0"/>
        <v>0.6576666666666666</v>
      </c>
      <c r="Q23" s="22">
        <f t="shared" si="1"/>
        <v>0.6541777777777777</v>
      </c>
      <c r="R23" s="28"/>
      <c r="S23" s="28">
        <v>19</v>
      </c>
      <c r="T23" s="29"/>
      <c r="U23" s="28"/>
      <c r="V23" s="28">
        <v>26</v>
      </c>
      <c r="W23" s="28"/>
      <c r="X23" s="23">
        <f t="shared" si="2"/>
        <v>0.77</v>
      </c>
      <c r="Y23" s="21">
        <f t="shared" si="3"/>
        <v>0.736</v>
      </c>
      <c r="Z23" s="21"/>
      <c r="AA23" s="21">
        <v>22</v>
      </c>
      <c r="AB23" s="21"/>
      <c r="AC23" s="21"/>
      <c r="AD23" s="21"/>
      <c r="AE23" s="21"/>
      <c r="AF23" s="23">
        <f t="shared" si="4"/>
        <v>0.55</v>
      </c>
      <c r="AG23" s="21">
        <f t="shared" si="5"/>
        <v>0.7424999999999999</v>
      </c>
      <c r="AH23" s="21"/>
      <c r="AI23" s="21"/>
      <c r="AJ23" s="21"/>
      <c r="AK23" s="21">
        <v>35</v>
      </c>
      <c r="AL23" s="21"/>
      <c r="AM23" s="21"/>
      <c r="AN23" s="23">
        <f t="shared" si="6"/>
        <v>0.7</v>
      </c>
      <c r="AO23" s="21">
        <f t="shared" si="7"/>
        <v>0.679</v>
      </c>
      <c r="AP23" s="21"/>
      <c r="AQ23" s="21"/>
      <c r="AR23" s="21">
        <v>18</v>
      </c>
      <c r="AS23" s="21"/>
      <c r="AT23" s="21"/>
      <c r="AU23" s="21"/>
      <c r="AV23" s="23">
        <f t="shared" si="8"/>
        <v>0.9</v>
      </c>
      <c r="AW23" s="21">
        <f t="shared" si="9"/>
        <v>0.6941666666666666</v>
      </c>
      <c r="AX23" s="26"/>
      <c r="AY23" s="26">
        <f t="shared" si="10"/>
        <v>22</v>
      </c>
      <c r="AZ23" s="27"/>
      <c r="BA23" s="27"/>
      <c r="BB23" s="27"/>
      <c r="BC23" s="27">
        <v>21</v>
      </c>
      <c r="BD23" s="21">
        <f t="shared" si="11"/>
        <v>0.6549999999999999</v>
      </c>
      <c r="BE23" s="21">
        <f t="shared" si="12"/>
        <v>0.7625277777777777</v>
      </c>
      <c r="BF23" s="26"/>
      <c r="BG23" s="26"/>
      <c r="BH23" s="26"/>
      <c r="BI23" s="26">
        <f t="shared" si="13"/>
        <v>35</v>
      </c>
      <c r="BJ23" s="27"/>
      <c r="BK23" s="27">
        <v>21</v>
      </c>
      <c r="BL23" s="21">
        <f t="shared" si="14"/>
        <v>0.7</v>
      </c>
      <c r="BM23" s="21">
        <f t="shared" si="15"/>
        <v>0.7158444444444445</v>
      </c>
      <c r="BN23" s="26"/>
      <c r="BO23" s="26"/>
      <c r="BP23" s="26">
        <f t="shared" si="16"/>
        <v>72</v>
      </c>
      <c r="BQ23" s="26"/>
      <c r="BR23" s="26"/>
      <c r="BS23" s="26"/>
      <c r="BT23" s="21">
        <f t="shared" si="17"/>
        <v>0.9</v>
      </c>
      <c r="BU23" s="22">
        <f t="shared" si="18"/>
        <v>0.6941666666666666</v>
      </c>
      <c r="BV23" s="17">
        <f t="shared" si="19"/>
        <v>0.7290833333333334</v>
      </c>
    </row>
    <row r="24" spans="1:74" s="1" customFormat="1" ht="15" thickBot="1">
      <c r="A24" s="3">
        <v>20130019</v>
      </c>
      <c r="B24" s="4" t="s">
        <v>7</v>
      </c>
      <c r="C24" s="4"/>
      <c r="D24" s="3">
        <f t="shared" si="20"/>
        <v>98</v>
      </c>
      <c r="E24" s="3">
        <f t="shared" si="21"/>
        <v>62</v>
      </c>
      <c r="F24" s="3">
        <f t="shared" si="22"/>
        <v>95</v>
      </c>
      <c r="G24" s="3">
        <f t="shared" si="23"/>
        <v>70</v>
      </c>
      <c r="H24" s="3">
        <f t="shared" si="24"/>
        <v>80</v>
      </c>
      <c r="I24" s="3">
        <f t="shared" si="25"/>
        <v>84</v>
      </c>
      <c r="J24" s="26">
        <v>98</v>
      </c>
      <c r="K24" s="26"/>
      <c r="L24" s="27"/>
      <c r="M24" s="27"/>
      <c r="N24" s="27">
        <v>55</v>
      </c>
      <c r="O24" s="27">
        <v>28</v>
      </c>
      <c r="P24" s="21">
        <f t="shared" si="0"/>
        <v>0.7993333333333333</v>
      </c>
      <c r="Q24" s="22">
        <f t="shared" si="1"/>
        <v>0.6541777777777777</v>
      </c>
      <c r="R24" s="28"/>
      <c r="S24" s="28">
        <v>16</v>
      </c>
      <c r="T24" s="29"/>
      <c r="U24" s="28"/>
      <c r="V24" s="28">
        <v>25</v>
      </c>
      <c r="W24" s="28"/>
      <c r="X24" s="23">
        <f t="shared" si="2"/>
        <v>0.6950000000000001</v>
      </c>
      <c r="Y24" s="21">
        <f t="shared" si="3"/>
        <v>0.736</v>
      </c>
      <c r="Z24" s="21"/>
      <c r="AA24" s="21">
        <v>23</v>
      </c>
      <c r="AB24" s="21"/>
      <c r="AC24" s="21"/>
      <c r="AD24" s="21"/>
      <c r="AE24" s="21"/>
      <c r="AF24" s="23">
        <f t="shared" si="4"/>
        <v>0.575</v>
      </c>
      <c r="AG24" s="21">
        <f t="shared" si="5"/>
        <v>0.7424999999999999</v>
      </c>
      <c r="AH24" s="21"/>
      <c r="AI24" s="21"/>
      <c r="AJ24" s="21"/>
      <c r="AK24" s="21">
        <v>35</v>
      </c>
      <c r="AL24" s="21"/>
      <c r="AM24" s="21"/>
      <c r="AN24" s="23">
        <f t="shared" si="6"/>
        <v>0.7</v>
      </c>
      <c r="AO24" s="21">
        <f t="shared" si="7"/>
        <v>0.679</v>
      </c>
      <c r="AP24" s="21"/>
      <c r="AQ24" s="21"/>
      <c r="AR24" s="21">
        <v>19</v>
      </c>
      <c r="AS24" s="21"/>
      <c r="AT24" s="21"/>
      <c r="AU24" s="21"/>
      <c r="AV24" s="23">
        <f t="shared" si="8"/>
        <v>0.95</v>
      </c>
      <c r="AW24" s="21">
        <f t="shared" si="9"/>
        <v>0.6941666666666666</v>
      </c>
      <c r="AX24" s="26"/>
      <c r="AY24" s="26">
        <f t="shared" si="10"/>
        <v>23</v>
      </c>
      <c r="AZ24" s="27"/>
      <c r="BA24" s="27"/>
      <c r="BB24" s="27"/>
      <c r="BC24" s="27">
        <v>28</v>
      </c>
      <c r="BD24" s="21">
        <f t="shared" si="11"/>
        <v>0.8258333333333333</v>
      </c>
      <c r="BE24" s="21">
        <f t="shared" si="12"/>
        <v>0.7625277777777777</v>
      </c>
      <c r="BF24" s="26"/>
      <c r="BG24" s="26"/>
      <c r="BH24" s="26"/>
      <c r="BI24" s="26">
        <f t="shared" si="13"/>
        <v>35</v>
      </c>
      <c r="BJ24" s="27"/>
      <c r="BK24" s="27">
        <v>28</v>
      </c>
      <c r="BL24" s="21">
        <f t="shared" si="14"/>
        <v>0.7933333333333333</v>
      </c>
      <c r="BM24" s="21">
        <f t="shared" si="15"/>
        <v>0.7158444444444445</v>
      </c>
      <c r="BN24" s="26"/>
      <c r="BO24" s="26"/>
      <c r="BP24" s="26">
        <f t="shared" si="16"/>
        <v>76</v>
      </c>
      <c r="BQ24" s="26"/>
      <c r="BR24" s="26"/>
      <c r="BS24" s="26"/>
      <c r="BT24" s="21">
        <f t="shared" si="17"/>
        <v>0.95</v>
      </c>
      <c r="BU24" s="22">
        <f t="shared" si="18"/>
        <v>0.6941666666666666</v>
      </c>
      <c r="BV24" s="17">
        <f t="shared" si="19"/>
        <v>0.7860625000000001</v>
      </c>
    </row>
    <row r="25" spans="1:74" s="1" customFormat="1" ht="15" thickBot="1">
      <c r="A25" s="3">
        <v>20130020</v>
      </c>
      <c r="B25" s="4" t="s">
        <v>7</v>
      </c>
      <c r="C25" s="4"/>
      <c r="D25" s="3">
        <f t="shared" si="20"/>
        <v>76</v>
      </c>
      <c r="E25" s="3">
        <f t="shared" si="21"/>
        <v>74</v>
      </c>
      <c r="F25" s="3">
        <f t="shared" si="22"/>
        <v>75</v>
      </c>
      <c r="G25" s="3">
        <f t="shared" si="23"/>
        <v>82</v>
      </c>
      <c r="H25" s="3">
        <f t="shared" si="24"/>
        <v>96</v>
      </c>
      <c r="I25" s="3">
        <f t="shared" si="25"/>
        <v>66</v>
      </c>
      <c r="J25" s="26">
        <v>76</v>
      </c>
      <c r="K25" s="26"/>
      <c r="L25" s="27"/>
      <c r="M25" s="27"/>
      <c r="N25" s="27">
        <v>59</v>
      </c>
      <c r="O25" s="27">
        <v>22</v>
      </c>
      <c r="P25" s="21">
        <f t="shared" si="0"/>
        <v>0.6786666666666668</v>
      </c>
      <c r="Q25" s="22">
        <f t="shared" si="1"/>
        <v>0.6541777777777777</v>
      </c>
      <c r="R25" s="28"/>
      <c r="S25" s="28">
        <v>10</v>
      </c>
      <c r="T25" s="29"/>
      <c r="U25" s="28"/>
      <c r="V25" s="28">
        <v>37</v>
      </c>
      <c r="W25" s="28"/>
      <c r="X25" s="23">
        <f t="shared" si="2"/>
        <v>0.7550000000000001</v>
      </c>
      <c r="Y25" s="21">
        <f t="shared" si="3"/>
        <v>0.736</v>
      </c>
      <c r="Z25" s="21"/>
      <c r="AA25" s="21">
        <v>32</v>
      </c>
      <c r="AB25" s="21"/>
      <c r="AC25" s="21"/>
      <c r="AD25" s="21"/>
      <c r="AE25" s="21"/>
      <c r="AF25" s="23">
        <f t="shared" si="4"/>
        <v>0.8</v>
      </c>
      <c r="AG25" s="21">
        <f t="shared" si="5"/>
        <v>0.7424999999999999</v>
      </c>
      <c r="AH25" s="21"/>
      <c r="AI25" s="21"/>
      <c r="AJ25" s="21"/>
      <c r="AK25" s="21">
        <v>41</v>
      </c>
      <c r="AL25" s="21"/>
      <c r="AM25" s="21"/>
      <c r="AN25" s="23">
        <f t="shared" si="6"/>
        <v>0.82</v>
      </c>
      <c r="AO25" s="21">
        <f t="shared" si="7"/>
        <v>0.679</v>
      </c>
      <c r="AP25" s="21"/>
      <c r="AQ25" s="21"/>
      <c r="AR25" s="21">
        <v>15</v>
      </c>
      <c r="AS25" s="21"/>
      <c r="AT25" s="21"/>
      <c r="AU25" s="21"/>
      <c r="AV25" s="23">
        <f t="shared" si="8"/>
        <v>0.75</v>
      </c>
      <c r="AW25" s="21">
        <f t="shared" si="9"/>
        <v>0.6941666666666666</v>
      </c>
      <c r="AX25" s="26"/>
      <c r="AY25" s="26">
        <f t="shared" si="10"/>
        <v>32</v>
      </c>
      <c r="AZ25" s="27"/>
      <c r="BA25" s="27"/>
      <c r="BB25" s="27"/>
      <c r="BC25" s="27">
        <v>22</v>
      </c>
      <c r="BD25" s="21">
        <f t="shared" si="11"/>
        <v>0.7533333333333333</v>
      </c>
      <c r="BE25" s="21">
        <f t="shared" si="12"/>
        <v>0.7625277777777777</v>
      </c>
      <c r="BF25" s="26"/>
      <c r="BG25" s="26"/>
      <c r="BH25" s="26"/>
      <c r="BI25" s="26">
        <f t="shared" si="13"/>
        <v>41</v>
      </c>
      <c r="BJ25" s="27"/>
      <c r="BK25" s="27">
        <v>22</v>
      </c>
      <c r="BL25" s="21">
        <f t="shared" si="14"/>
        <v>0.7853333333333332</v>
      </c>
      <c r="BM25" s="21">
        <f t="shared" si="15"/>
        <v>0.7158444444444445</v>
      </c>
      <c r="BN25" s="26"/>
      <c r="BO25" s="26"/>
      <c r="BP25" s="26">
        <f t="shared" si="16"/>
        <v>60</v>
      </c>
      <c r="BQ25" s="26"/>
      <c r="BR25" s="26"/>
      <c r="BS25" s="26"/>
      <c r="BT25" s="21">
        <f t="shared" si="17"/>
        <v>0.75</v>
      </c>
      <c r="BU25" s="22">
        <f t="shared" si="18"/>
        <v>0.6941666666666666</v>
      </c>
      <c r="BV25" s="17">
        <f t="shared" si="19"/>
        <v>0.7615416666666667</v>
      </c>
    </row>
    <row r="26" spans="1:74" s="1" customFormat="1" ht="15" thickBot="1">
      <c r="A26" s="3">
        <v>20130021</v>
      </c>
      <c r="B26" s="4" t="s">
        <v>7</v>
      </c>
      <c r="C26" s="4"/>
      <c r="D26" s="3">
        <f t="shared" si="20"/>
        <v>49</v>
      </c>
      <c r="E26" s="3">
        <f t="shared" si="21"/>
        <v>70</v>
      </c>
      <c r="F26" s="3">
        <f t="shared" si="22"/>
        <v>45</v>
      </c>
      <c r="G26" s="3">
        <f t="shared" si="23"/>
        <v>88</v>
      </c>
      <c r="H26" s="3">
        <f t="shared" si="24"/>
        <v>65</v>
      </c>
      <c r="I26" s="3">
        <f t="shared" si="25"/>
        <v>66</v>
      </c>
      <c r="J26" s="26">
        <v>49</v>
      </c>
      <c r="K26" s="26"/>
      <c r="L26" s="27"/>
      <c r="M26" s="27"/>
      <c r="N26" s="27">
        <v>42</v>
      </c>
      <c r="O26" s="27">
        <v>22</v>
      </c>
      <c r="P26" s="21">
        <f t="shared" si="0"/>
        <v>0.5680000000000001</v>
      </c>
      <c r="Q26" s="22">
        <f t="shared" si="1"/>
        <v>0.6541777777777777</v>
      </c>
      <c r="R26" s="28"/>
      <c r="S26" s="28">
        <v>10</v>
      </c>
      <c r="T26" s="29"/>
      <c r="U26" s="28"/>
      <c r="V26" s="28">
        <v>23</v>
      </c>
      <c r="W26" s="28"/>
      <c r="X26" s="23">
        <f t="shared" si="2"/>
        <v>0.5449999999999999</v>
      </c>
      <c r="Y26" s="21">
        <f t="shared" si="3"/>
        <v>0.736</v>
      </c>
      <c r="Z26" s="21"/>
      <c r="AA26" s="21">
        <v>30</v>
      </c>
      <c r="AB26" s="21"/>
      <c r="AC26" s="21"/>
      <c r="AD26" s="21"/>
      <c r="AE26" s="21"/>
      <c r="AF26" s="23">
        <f t="shared" si="4"/>
        <v>0.75</v>
      </c>
      <c r="AG26" s="21">
        <f t="shared" si="5"/>
        <v>0.7424999999999999</v>
      </c>
      <c r="AH26" s="21"/>
      <c r="AI26" s="21"/>
      <c r="AJ26" s="21"/>
      <c r="AK26" s="21">
        <v>44</v>
      </c>
      <c r="AL26" s="21"/>
      <c r="AM26" s="21"/>
      <c r="AN26" s="23">
        <f t="shared" si="6"/>
        <v>0.88</v>
      </c>
      <c r="AO26" s="21">
        <f t="shared" si="7"/>
        <v>0.679</v>
      </c>
      <c r="AP26" s="21"/>
      <c r="AQ26" s="21"/>
      <c r="AR26" s="21">
        <v>9</v>
      </c>
      <c r="AS26" s="21"/>
      <c r="AT26" s="21"/>
      <c r="AU26" s="21"/>
      <c r="AV26" s="23">
        <f t="shared" si="8"/>
        <v>0.45</v>
      </c>
      <c r="AW26" s="21">
        <f t="shared" si="9"/>
        <v>0.6941666666666666</v>
      </c>
      <c r="AX26" s="26"/>
      <c r="AY26" s="26">
        <f t="shared" si="10"/>
        <v>30</v>
      </c>
      <c r="AZ26" s="27"/>
      <c r="BA26" s="27"/>
      <c r="BB26" s="27"/>
      <c r="BC26" s="27">
        <v>22</v>
      </c>
      <c r="BD26" s="21">
        <f t="shared" si="11"/>
        <v>0.7383333333333333</v>
      </c>
      <c r="BE26" s="21">
        <f t="shared" si="12"/>
        <v>0.7625277777777777</v>
      </c>
      <c r="BF26" s="26"/>
      <c r="BG26" s="26"/>
      <c r="BH26" s="26"/>
      <c r="BI26" s="26">
        <f t="shared" si="13"/>
        <v>44</v>
      </c>
      <c r="BJ26" s="27"/>
      <c r="BK26" s="27">
        <v>22</v>
      </c>
      <c r="BL26" s="21">
        <f t="shared" si="14"/>
        <v>0.8213333333333334</v>
      </c>
      <c r="BM26" s="21">
        <f t="shared" si="15"/>
        <v>0.7158444444444445</v>
      </c>
      <c r="BN26" s="26"/>
      <c r="BO26" s="26"/>
      <c r="BP26" s="26">
        <f t="shared" si="16"/>
        <v>36</v>
      </c>
      <c r="BQ26" s="26"/>
      <c r="BR26" s="26"/>
      <c r="BS26" s="26"/>
      <c r="BT26" s="21">
        <f t="shared" si="17"/>
        <v>0.45</v>
      </c>
      <c r="BU26" s="22">
        <f t="shared" si="18"/>
        <v>0.6941666666666666</v>
      </c>
      <c r="BV26" s="17">
        <f t="shared" si="19"/>
        <v>0.6503333333333333</v>
      </c>
    </row>
    <row r="27" spans="1:74" s="1" customFormat="1" ht="15" thickBot="1">
      <c r="A27" s="3">
        <v>20130022</v>
      </c>
      <c r="B27" s="4" t="s">
        <v>7</v>
      </c>
      <c r="C27" s="4"/>
      <c r="D27" s="3">
        <f t="shared" si="20"/>
        <v>50</v>
      </c>
      <c r="E27" s="3">
        <f t="shared" si="21"/>
        <v>60</v>
      </c>
      <c r="F27" s="3">
        <f t="shared" si="22"/>
        <v>50</v>
      </c>
      <c r="G27" s="3">
        <f t="shared" si="23"/>
        <v>52</v>
      </c>
      <c r="H27" s="3">
        <f t="shared" si="24"/>
        <v>71</v>
      </c>
      <c r="I27" s="3">
        <f t="shared" si="25"/>
        <v>51</v>
      </c>
      <c r="J27" s="26">
        <v>50</v>
      </c>
      <c r="K27" s="26"/>
      <c r="L27" s="27"/>
      <c r="M27" s="27"/>
      <c r="N27" s="27">
        <v>47</v>
      </c>
      <c r="O27" s="27">
        <v>17</v>
      </c>
      <c r="P27" s="21">
        <f t="shared" si="0"/>
        <v>0.5116666666666667</v>
      </c>
      <c r="Q27" s="22">
        <f t="shared" si="1"/>
        <v>0.6541777777777777</v>
      </c>
      <c r="R27" s="28"/>
      <c r="S27" s="28">
        <v>10</v>
      </c>
      <c r="T27" s="29"/>
      <c r="U27" s="28"/>
      <c r="V27" s="28">
        <v>24</v>
      </c>
      <c r="W27" s="28"/>
      <c r="X27" s="23">
        <f t="shared" si="2"/>
        <v>0.56</v>
      </c>
      <c r="Y27" s="21">
        <f t="shared" si="3"/>
        <v>0.736</v>
      </c>
      <c r="Z27" s="21"/>
      <c r="AA27" s="21">
        <v>25</v>
      </c>
      <c r="AB27" s="21"/>
      <c r="AC27" s="21"/>
      <c r="AD27" s="21"/>
      <c r="AE27" s="21"/>
      <c r="AF27" s="23">
        <f t="shared" si="4"/>
        <v>0.625</v>
      </c>
      <c r="AG27" s="21">
        <f t="shared" si="5"/>
        <v>0.7424999999999999</v>
      </c>
      <c r="AH27" s="21"/>
      <c r="AI27" s="21"/>
      <c r="AJ27" s="21"/>
      <c r="AK27" s="21">
        <v>26</v>
      </c>
      <c r="AL27" s="21"/>
      <c r="AM27" s="21"/>
      <c r="AN27" s="23">
        <f t="shared" si="6"/>
        <v>0.52</v>
      </c>
      <c r="AO27" s="21">
        <f t="shared" si="7"/>
        <v>0.679</v>
      </c>
      <c r="AP27" s="21"/>
      <c r="AQ27" s="21"/>
      <c r="AR27" s="21">
        <v>10</v>
      </c>
      <c r="AS27" s="21"/>
      <c r="AT27" s="21"/>
      <c r="AU27" s="21"/>
      <c r="AV27" s="23">
        <f t="shared" si="8"/>
        <v>0.5</v>
      </c>
      <c r="AW27" s="21">
        <f t="shared" si="9"/>
        <v>0.6941666666666666</v>
      </c>
      <c r="AX27" s="26"/>
      <c r="AY27" s="26">
        <f t="shared" si="10"/>
        <v>25</v>
      </c>
      <c r="AZ27" s="27"/>
      <c r="BA27" s="27"/>
      <c r="BB27" s="27"/>
      <c r="BC27" s="27">
        <v>17</v>
      </c>
      <c r="BD27" s="21">
        <f t="shared" si="11"/>
        <v>0.5841666666666666</v>
      </c>
      <c r="BE27" s="21">
        <f t="shared" si="12"/>
        <v>0.7625277777777777</v>
      </c>
      <c r="BF27" s="26"/>
      <c r="BG27" s="26"/>
      <c r="BH27" s="26"/>
      <c r="BI27" s="26">
        <f t="shared" si="13"/>
        <v>26</v>
      </c>
      <c r="BJ27" s="27"/>
      <c r="BK27" s="27">
        <v>17</v>
      </c>
      <c r="BL27" s="21">
        <f t="shared" si="14"/>
        <v>0.5386666666666666</v>
      </c>
      <c r="BM27" s="21">
        <f t="shared" si="15"/>
        <v>0.7158444444444445</v>
      </c>
      <c r="BN27" s="26"/>
      <c r="BO27" s="26"/>
      <c r="BP27" s="26">
        <f t="shared" si="16"/>
        <v>40</v>
      </c>
      <c r="BQ27" s="26"/>
      <c r="BR27" s="26"/>
      <c r="BS27" s="26"/>
      <c r="BT27" s="21">
        <f t="shared" si="17"/>
        <v>0.5</v>
      </c>
      <c r="BU27" s="22">
        <f t="shared" si="18"/>
        <v>0.6941666666666666</v>
      </c>
      <c r="BV27" s="17">
        <f t="shared" si="19"/>
        <v>0.5424375</v>
      </c>
    </row>
    <row r="28" spans="1:74" s="1" customFormat="1" ht="15" thickBot="1">
      <c r="A28" s="3">
        <v>20130023</v>
      </c>
      <c r="B28" s="4" t="s">
        <v>7</v>
      </c>
      <c r="C28" s="4"/>
      <c r="D28" s="3">
        <f t="shared" si="20"/>
        <v>66</v>
      </c>
      <c r="E28" s="3">
        <f t="shared" si="21"/>
        <v>95</v>
      </c>
      <c r="F28" s="3">
        <f t="shared" si="22"/>
        <v>65</v>
      </c>
      <c r="G28" s="3">
        <f t="shared" si="23"/>
        <v>80</v>
      </c>
      <c r="H28" s="3">
        <f t="shared" si="24"/>
        <v>84</v>
      </c>
      <c r="I28" s="3">
        <f t="shared" si="25"/>
        <v>78</v>
      </c>
      <c r="J28" s="26">
        <v>66</v>
      </c>
      <c r="K28" s="26"/>
      <c r="L28" s="27"/>
      <c r="M28" s="27"/>
      <c r="N28" s="27">
        <v>46</v>
      </c>
      <c r="O28" s="27">
        <v>26</v>
      </c>
      <c r="P28" s="21">
        <f t="shared" si="0"/>
        <v>0.6753333333333333</v>
      </c>
      <c r="Q28" s="22">
        <f t="shared" si="1"/>
        <v>0.6541777777777777</v>
      </c>
      <c r="R28" s="28"/>
      <c r="S28" s="28">
        <v>19</v>
      </c>
      <c r="T28" s="29"/>
      <c r="U28" s="28"/>
      <c r="V28" s="28">
        <v>38</v>
      </c>
      <c r="W28" s="28"/>
      <c r="X28" s="23">
        <f t="shared" si="2"/>
        <v>0.95</v>
      </c>
      <c r="Y28" s="21">
        <f t="shared" si="3"/>
        <v>0.736</v>
      </c>
      <c r="Z28" s="21"/>
      <c r="AA28" s="21">
        <v>38</v>
      </c>
      <c r="AB28" s="21"/>
      <c r="AC28" s="21"/>
      <c r="AD28" s="21"/>
      <c r="AE28" s="21"/>
      <c r="AF28" s="23">
        <f t="shared" si="4"/>
        <v>0.95</v>
      </c>
      <c r="AG28" s="21">
        <f t="shared" si="5"/>
        <v>0.7424999999999999</v>
      </c>
      <c r="AH28" s="21"/>
      <c r="AI28" s="21"/>
      <c r="AJ28" s="21"/>
      <c r="AK28" s="21">
        <v>40</v>
      </c>
      <c r="AL28" s="21"/>
      <c r="AM28" s="21"/>
      <c r="AN28" s="23">
        <f t="shared" si="6"/>
        <v>0.8</v>
      </c>
      <c r="AO28" s="21">
        <f t="shared" si="7"/>
        <v>0.679</v>
      </c>
      <c r="AP28" s="21"/>
      <c r="AQ28" s="21"/>
      <c r="AR28" s="21">
        <v>13</v>
      </c>
      <c r="AS28" s="21"/>
      <c r="AT28" s="21"/>
      <c r="AU28" s="21"/>
      <c r="AV28" s="23">
        <f t="shared" si="8"/>
        <v>0.65</v>
      </c>
      <c r="AW28" s="21">
        <f t="shared" si="9"/>
        <v>0.6941666666666666</v>
      </c>
      <c r="AX28" s="26"/>
      <c r="AY28" s="26">
        <f t="shared" si="10"/>
        <v>38</v>
      </c>
      <c r="AZ28" s="27"/>
      <c r="BA28" s="27"/>
      <c r="BB28" s="27"/>
      <c r="BC28" s="27">
        <v>26</v>
      </c>
      <c r="BD28" s="21">
        <f t="shared" si="11"/>
        <v>0.8916666666666666</v>
      </c>
      <c r="BE28" s="21">
        <f t="shared" si="12"/>
        <v>0.7625277777777777</v>
      </c>
      <c r="BF28" s="26"/>
      <c r="BG28" s="26"/>
      <c r="BH28" s="26"/>
      <c r="BI28" s="26">
        <f t="shared" si="13"/>
        <v>40</v>
      </c>
      <c r="BJ28" s="27"/>
      <c r="BK28" s="27">
        <v>26</v>
      </c>
      <c r="BL28" s="21">
        <f t="shared" si="14"/>
        <v>0.8266666666666667</v>
      </c>
      <c r="BM28" s="21">
        <f t="shared" si="15"/>
        <v>0.7158444444444445</v>
      </c>
      <c r="BN28" s="26"/>
      <c r="BO28" s="26"/>
      <c r="BP28" s="26">
        <f t="shared" si="16"/>
        <v>52</v>
      </c>
      <c r="BQ28" s="26"/>
      <c r="BR28" s="26"/>
      <c r="BS28" s="26"/>
      <c r="BT28" s="21">
        <f t="shared" si="17"/>
        <v>0.65</v>
      </c>
      <c r="BU28" s="22">
        <f t="shared" si="18"/>
        <v>0.6941666666666666</v>
      </c>
      <c r="BV28" s="17">
        <f t="shared" si="19"/>
        <v>0.7992083333333333</v>
      </c>
    </row>
    <row r="29" spans="1:74" s="1" customFormat="1" ht="15" thickBot="1">
      <c r="A29" s="3">
        <v>20130024</v>
      </c>
      <c r="B29" s="4" t="s">
        <v>7</v>
      </c>
      <c r="C29" s="4"/>
      <c r="D29" s="3">
        <f t="shared" si="20"/>
        <v>49</v>
      </c>
      <c r="E29" s="3">
        <f t="shared" si="21"/>
        <v>68</v>
      </c>
      <c r="F29" s="3">
        <f t="shared" si="22"/>
        <v>45</v>
      </c>
      <c r="G29" s="3">
        <f t="shared" si="23"/>
        <v>82</v>
      </c>
      <c r="H29" s="3">
        <f t="shared" si="24"/>
        <v>82</v>
      </c>
      <c r="I29" s="3">
        <f t="shared" si="25"/>
        <v>78</v>
      </c>
      <c r="J29" s="26">
        <v>49</v>
      </c>
      <c r="K29" s="26"/>
      <c r="L29" s="27"/>
      <c r="M29" s="27"/>
      <c r="N29" s="27">
        <v>51</v>
      </c>
      <c r="O29" s="27">
        <v>26</v>
      </c>
      <c r="P29" s="21">
        <f t="shared" si="0"/>
        <v>0.658</v>
      </c>
      <c r="Q29" s="22">
        <f t="shared" si="1"/>
        <v>0.6541777777777777</v>
      </c>
      <c r="R29" s="28"/>
      <c r="S29" s="28">
        <v>12</v>
      </c>
      <c r="T29" s="29"/>
      <c r="U29" s="28"/>
      <c r="V29" s="28">
        <v>31</v>
      </c>
      <c r="W29" s="28"/>
      <c r="X29" s="23">
        <f t="shared" si="2"/>
        <v>0.705</v>
      </c>
      <c r="Y29" s="21">
        <f t="shared" si="3"/>
        <v>0.736</v>
      </c>
      <c r="Z29" s="21"/>
      <c r="AA29" s="21">
        <v>28</v>
      </c>
      <c r="AB29" s="21"/>
      <c r="AC29" s="21"/>
      <c r="AD29" s="21"/>
      <c r="AE29" s="21"/>
      <c r="AF29" s="23">
        <f t="shared" si="4"/>
        <v>0.7</v>
      </c>
      <c r="AG29" s="21">
        <f t="shared" si="5"/>
        <v>0.7424999999999999</v>
      </c>
      <c r="AH29" s="21"/>
      <c r="AI29" s="21"/>
      <c r="AJ29" s="21"/>
      <c r="AK29" s="21">
        <v>41</v>
      </c>
      <c r="AL29" s="21"/>
      <c r="AM29" s="21"/>
      <c r="AN29" s="23">
        <f t="shared" si="6"/>
        <v>0.82</v>
      </c>
      <c r="AO29" s="21">
        <f t="shared" si="7"/>
        <v>0.679</v>
      </c>
      <c r="AP29" s="21"/>
      <c r="AQ29" s="21"/>
      <c r="AR29" s="21">
        <v>9</v>
      </c>
      <c r="AS29" s="21"/>
      <c r="AT29" s="21"/>
      <c r="AU29" s="21"/>
      <c r="AV29" s="23">
        <f t="shared" si="8"/>
        <v>0.45</v>
      </c>
      <c r="AW29" s="21">
        <f t="shared" si="9"/>
        <v>0.6941666666666666</v>
      </c>
      <c r="AX29" s="26"/>
      <c r="AY29" s="26">
        <f t="shared" si="10"/>
        <v>28</v>
      </c>
      <c r="AZ29" s="27"/>
      <c r="BA29" s="27"/>
      <c r="BB29" s="27"/>
      <c r="BC29" s="27">
        <v>26</v>
      </c>
      <c r="BD29" s="21">
        <f t="shared" si="11"/>
        <v>0.8166666666666667</v>
      </c>
      <c r="BE29" s="21">
        <f t="shared" si="12"/>
        <v>0.7625277777777777</v>
      </c>
      <c r="BF29" s="26"/>
      <c r="BG29" s="26"/>
      <c r="BH29" s="26"/>
      <c r="BI29" s="26">
        <f t="shared" si="13"/>
        <v>41</v>
      </c>
      <c r="BJ29" s="27"/>
      <c r="BK29" s="27">
        <v>26</v>
      </c>
      <c r="BL29" s="21">
        <f t="shared" si="14"/>
        <v>0.8386666666666667</v>
      </c>
      <c r="BM29" s="21">
        <f t="shared" si="15"/>
        <v>0.7158444444444445</v>
      </c>
      <c r="BN29" s="26"/>
      <c r="BO29" s="26"/>
      <c r="BP29" s="26">
        <f t="shared" si="16"/>
        <v>36</v>
      </c>
      <c r="BQ29" s="26"/>
      <c r="BR29" s="26"/>
      <c r="BS29" s="26"/>
      <c r="BT29" s="21">
        <f t="shared" si="17"/>
        <v>0.45</v>
      </c>
      <c r="BU29" s="22">
        <f t="shared" si="18"/>
        <v>0.6941666666666666</v>
      </c>
      <c r="BV29" s="17">
        <f t="shared" si="19"/>
        <v>0.6797916666666667</v>
      </c>
    </row>
    <row r="30" spans="1:74" s="1" customFormat="1" ht="15" thickBot="1">
      <c r="A30" s="3">
        <v>20130025</v>
      </c>
      <c r="B30" s="4" t="s">
        <v>7</v>
      </c>
      <c r="C30" s="4"/>
      <c r="D30" s="3">
        <f t="shared" si="20"/>
        <v>53</v>
      </c>
      <c r="E30" s="3">
        <f t="shared" si="21"/>
        <v>82</v>
      </c>
      <c r="F30" s="3">
        <f t="shared" si="22"/>
        <v>50</v>
      </c>
      <c r="G30" s="3">
        <f t="shared" si="23"/>
        <v>74</v>
      </c>
      <c r="H30" s="3">
        <f t="shared" si="24"/>
        <v>70</v>
      </c>
      <c r="I30" s="3">
        <f t="shared" si="25"/>
        <v>87</v>
      </c>
      <c r="J30" s="26">
        <v>53</v>
      </c>
      <c r="K30" s="26"/>
      <c r="L30" s="27"/>
      <c r="M30" s="27"/>
      <c r="N30" s="27">
        <v>40</v>
      </c>
      <c r="O30" s="27">
        <v>29</v>
      </c>
      <c r="P30" s="21">
        <f t="shared" si="0"/>
        <v>0.6743333333333333</v>
      </c>
      <c r="Q30" s="22">
        <f t="shared" si="1"/>
        <v>0.6541777777777777</v>
      </c>
      <c r="R30" s="28"/>
      <c r="S30" s="28">
        <v>14</v>
      </c>
      <c r="T30" s="29"/>
      <c r="U30" s="28"/>
      <c r="V30" s="28">
        <v>30</v>
      </c>
      <c r="W30" s="28"/>
      <c r="X30" s="23">
        <f t="shared" si="2"/>
        <v>0.73</v>
      </c>
      <c r="Y30" s="21">
        <f t="shared" si="3"/>
        <v>0.736</v>
      </c>
      <c r="Z30" s="21"/>
      <c r="AA30" s="21">
        <v>34</v>
      </c>
      <c r="AB30" s="21"/>
      <c r="AC30" s="21"/>
      <c r="AD30" s="21"/>
      <c r="AE30" s="21"/>
      <c r="AF30" s="23">
        <f t="shared" si="4"/>
        <v>0.85</v>
      </c>
      <c r="AG30" s="21">
        <f t="shared" si="5"/>
        <v>0.7424999999999999</v>
      </c>
      <c r="AH30" s="21"/>
      <c r="AI30" s="21"/>
      <c r="AJ30" s="21"/>
      <c r="AK30" s="21">
        <v>37</v>
      </c>
      <c r="AL30" s="21"/>
      <c r="AM30" s="21"/>
      <c r="AN30" s="23">
        <f t="shared" si="6"/>
        <v>0.74</v>
      </c>
      <c r="AO30" s="21">
        <f t="shared" si="7"/>
        <v>0.679</v>
      </c>
      <c r="AP30" s="21"/>
      <c r="AQ30" s="21"/>
      <c r="AR30" s="21">
        <v>10</v>
      </c>
      <c r="AS30" s="21"/>
      <c r="AT30" s="21"/>
      <c r="AU30" s="21"/>
      <c r="AV30" s="23">
        <f t="shared" si="8"/>
        <v>0.5</v>
      </c>
      <c r="AW30" s="21">
        <f t="shared" si="9"/>
        <v>0.6941666666666666</v>
      </c>
      <c r="AX30" s="26"/>
      <c r="AY30" s="26">
        <f t="shared" si="10"/>
        <v>34</v>
      </c>
      <c r="AZ30" s="27"/>
      <c r="BA30" s="27"/>
      <c r="BB30" s="27"/>
      <c r="BC30" s="27">
        <v>29</v>
      </c>
      <c r="BD30" s="21">
        <f t="shared" si="11"/>
        <v>0.9316666666666666</v>
      </c>
      <c r="BE30" s="21">
        <f t="shared" si="12"/>
        <v>0.7625277777777777</v>
      </c>
      <c r="BF30" s="26"/>
      <c r="BG30" s="26"/>
      <c r="BH30" s="26"/>
      <c r="BI30" s="26">
        <f t="shared" si="13"/>
        <v>37</v>
      </c>
      <c r="BJ30" s="27"/>
      <c r="BK30" s="27">
        <v>29</v>
      </c>
      <c r="BL30" s="21">
        <f t="shared" si="14"/>
        <v>0.8306666666666667</v>
      </c>
      <c r="BM30" s="21">
        <f t="shared" si="15"/>
        <v>0.7158444444444445</v>
      </c>
      <c r="BN30" s="26"/>
      <c r="BO30" s="26"/>
      <c r="BP30" s="26">
        <f t="shared" si="16"/>
        <v>40</v>
      </c>
      <c r="BQ30" s="26"/>
      <c r="BR30" s="26"/>
      <c r="BS30" s="26"/>
      <c r="BT30" s="21">
        <f t="shared" si="17"/>
        <v>0.5</v>
      </c>
      <c r="BU30" s="22">
        <f t="shared" si="18"/>
        <v>0.6941666666666666</v>
      </c>
      <c r="BV30" s="17">
        <f t="shared" si="19"/>
        <v>0.7195833333333334</v>
      </c>
    </row>
    <row r="31" spans="1:74" s="1" customFormat="1" ht="15" thickBot="1">
      <c r="A31" s="3">
        <v>20130026</v>
      </c>
      <c r="B31" s="4" t="s">
        <v>7</v>
      </c>
      <c r="C31" s="4"/>
      <c r="D31" s="3">
        <f t="shared" si="20"/>
        <v>79</v>
      </c>
      <c r="E31" s="3">
        <f t="shared" si="21"/>
        <v>84</v>
      </c>
      <c r="F31" s="3">
        <f t="shared" si="22"/>
        <v>75</v>
      </c>
      <c r="G31" s="3">
        <f t="shared" si="23"/>
        <v>94</v>
      </c>
      <c r="H31" s="3">
        <f t="shared" si="24"/>
        <v>85</v>
      </c>
      <c r="I31" s="3">
        <f t="shared" si="25"/>
        <v>81</v>
      </c>
      <c r="J31" s="26">
        <v>79</v>
      </c>
      <c r="K31" s="26"/>
      <c r="L31" s="27"/>
      <c r="M31" s="27"/>
      <c r="N31" s="27">
        <v>51</v>
      </c>
      <c r="O31" s="27">
        <v>27</v>
      </c>
      <c r="P31" s="21">
        <f t="shared" si="0"/>
        <v>0.7330000000000001</v>
      </c>
      <c r="Q31" s="22">
        <f t="shared" si="1"/>
        <v>0.6541777777777777</v>
      </c>
      <c r="R31" s="28"/>
      <c r="S31" s="28">
        <v>18</v>
      </c>
      <c r="T31" s="29"/>
      <c r="U31" s="28"/>
      <c r="V31" s="28">
        <v>34</v>
      </c>
      <c r="W31" s="28"/>
      <c r="X31" s="23">
        <f t="shared" si="2"/>
        <v>0.8700000000000001</v>
      </c>
      <c r="Y31" s="21">
        <f t="shared" si="3"/>
        <v>0.736</v>
      </c>
      <c r="Z31" s="21"/>
      <c r="AA31" s="21">
        <v>33</v>
      </c>
      <c r="AB31" s="21"/>
      <c r="AC31" s="21"/>
      <c r="AD31" s="21"/>
      <c r="AE31" s="21"/>
      <c r="AF31" s="23">
        <f t="shared" si="4"/>
        <v>0.825</v>
      </c>
      <c r="AG31" s="21">
        <f t="shared" si="5"/>
        <v>0.7424999999999999</v>
      </c>
      <c r="AH31" s="21"/>
      <c r="AI31" s="21"/>
      <c r="AJ31" s="21"/>
      <c r="AK31" s="21">
        <v>47</v>
      </c>
      <c r="AL31" s="21"/>
      <c r="AM31" s="21"/>
      <c r="AN31" s="23">
        <f t="shared" si="6"/>
        <v>0.94</v>
      </c>
      <c r="AO31" s="21">
        <f t="shared" si="7"/>
        <v>0.679</v>
      </c>
      <c r="AP31" s="21"/>
      <c r="AQ31" s="21"/>
      <c r="AR31" s="21">
        <v>15</v>
      </c>
      <c r="AS31" s="21"/>
      <c r="AT31" s="21"/>
      <c r="AU31" s="21"/>
      <c r="AV31" s="23">
        <f t="shared" si="8"/>
        <v>0.75</v>
      </c>
      <c r="AW31" s="21">
        <f t="shared" si="9"/>
        <v>0.6941666666666666</v>
      </c>
      <c r="AX31" s="26"/>
      <c r="AY31" s="26">
        <f t="shared" si="10"/>
        <v>33</v>
      </c>
      <c r="AZ31" s="27"/>
      <c r="BA31" s="27"/>
      <c r="BB31" s="27"/>
      <c r="BC31" s="27">
        <v>27</v>
      </c>
      <c r="BD31" s="21">
        <f t="shared" si="11"/>
        <v>0.8775</v>
      </c>
      <c r="BE31" s="21">
        <f t="shared" si="12"/>
        <v>0.7625277777777777</v>
      </c>
      <c r="BF31" s="26"/>
      <c r="BG31" s="26"/>
      <c r="BH31" s="26"/>
      <c r="BI31" s="26">
        <f t="shared" si="13"/>
        <v>47</v>
      </c>
      <c r="BJ31" s="27"/>
      <c r="BK31" s="27">
        <v>27</v>
      </c>
      <c r="BL31" s="21">
        <f t="shared" si="14"/>
        <v>0.9239999999999999</v>
      </c>
      <c r="BM31" s="21">
        <f t="shared" si="15"/>
        <v>0.7158444444444445</v>
      </c>
      <c r="BN31" s="26"/>
      <c r="BO31" s="26"/>
      <c r="BP31" s="26">
        <f t="shared" si="16"/>
        <v>60</v>
      </c>
      <c r="BQ31" s="26"/>
      <c r="BR31" s="26"/>
      <c r="BS31" s="26"/>
      <c r="BT31" s="21">
        <f t="shared" si="17"/>
        <v>0.75</v>
      </c>
      <c r="BU31" s="22">
        <f t="shared" si="18"/>
        <v>0.6941666666666666</v>
      </c>
      <c r="BV31" s="17">
        <f t="shared" si="19"/>
        <v>0.8336874999999999</v>
      </c>
    </row>
    <row r="32" spans="1:74" s="1" customFormat="1" ht="15" thickBot="1">
      <c r="A32" s="3">
        <v>20130027</v>
      </c>
      <c r="B32" s="4" t="s">
        <v>7</v>
      </c>
      <c r="C32" s="4"/>
      <c r="D32" s="3">
        <f t="shared" si="20"/>
        <v>62</v>
      </c>
      <c r="E32" s="3">
        <f t="shared" si="21"/>
        <v>57</v>
      </c>
      <c r="F32" s="3">
        <f t="shared" si="22"/>
        <v>60</v>
      </c>
      <c r="G32" s="3">
        <f t="shared" si="23"/>
        <v>44</v>
      </c>
      <c r="H32" s="3">
        <f t="shared" si="24"/>
        <v>68</v>
      </c>
      <c r="I32" s="3">
        <f t="shared" si="25"/>
        <v>57</v>
      </c>
      <c r="J32" s="26">
        <v>62</v>
      </c>
      <c r="K32" s="26"/>
      <c r="L32" s="27"/>
      <c r="M32" s="27"/>
      <c r="N32" s="27">
        <v>43</v>
      </c>
      <c r="O32" s="27">
        <v>19</v>
      </c>
      <c r="P32" s="21">
        <f t="shared" si="0"/>
        <v>0.5523333333333333</v>
      </c>
      <c r="Q32" s="22">
        <f t="shared" si="1"/>
        <v>0.6541777777777777</v>
      </c>
      <c r="R32" s="28"/>
      <c r="S32" s="28">
        <v>11</v>
      </c>
      <c r="T32" s="29"/>
      <c r="U32" s="28"/>
      <c r="V32" s="28">
        <v>25</v>
      </c>
      <c r="W32" s="28"/>
      <c r="X32" s="23">
        <f t="shared" si="2"/>
        <v>0.595</v>
      </c>
      <c r="Y32" s="21">
        <f t="shared" si="3"/>
        <v>0.736</v>
      </c>
      <c r="Z32" s="21"/>
      <c r="AA32" s="21">
        <v>23</v>
      </c>
      <c r="AB32" s="21"/>
      <c r="AC32" s="21"/>
      <c r="AD32" s="21"/>
      <c r="AE32" s="21"/>
      <c r="AF32" s="23">
        <f t="shared" si="4"/>
        <v>0.575</v>
      </c>
      <c r="AG32" s="21">
        <f t="shared" si="5"/>
        <v>0.7424999999999999</v>
      </c>
      <c r="AH32" s="21"/>
      <c r="AI32" s="21"/>
      <c r="AJ32" s="21"/>
      <c r="AK32" s="21">
        <v>22</v>
      </c>
      <c r="AL32" s="21"/>
      <c r="AM32" s="21"/>
      <c r="AN32" s="23">
        <f t="shared" si="6"/>
        <v>0.44</v>
      </c>
      <c r="AO32" s="21">
        <f t="shared" si="7"/>
        <v>0.679</v>
      </c>
      <c r="AP32" s="21"/>
      <c r="AQ32" s="21"/>
      <c r="AR32" s="21">
        <v>12</v>
      </c>
      <c r="AS32" s="21"/>
      <c r="AT32" s="21"/>
      <c r="AU32" s="21"/>
      <c r="AV32" s="23">
        <f t="shared" si="8"/>
        <v>0.6</v>
      </c>
      <c r="AW32" s="21">
        <f t="shared" si="9"/>
        <v>0.6941666666666666</v>
      </c>
      <c r="AX32" s="26"/>
      <c r="AY32" s="26">
        <f t="shared" si="10"/>
        <v>23</v>
      </c>
      <c r="AZ32" s="27"/>
      <c r="BA32" s="27"/>
      <c r="BB32" s="27"/>
      <c r="BC32" s="27">
        <v>19</v>
      </c>
      <c r="BD32" s="21">
        <f t="shared" si="11"/>
        <v>0.6158333333333332</v>
      </c>
      <c r="BE32" s="21">
        <f t="shared" si="12"/>
        <v>0.7625277777777777</v>
      </c>
      <c r="BF32" s="26"/>
      <c r="BG32" s="26"/>
      <c r="BH32" s="26"/>
      <c r="BI32" s="26">
        <f t="shared" si="13"/>
        <v>22</v>
      </c>
      <c r="BJ32" s="27"/>
      <c r="BK32" s="27">
        <v>19</v>
      </c>
      <c r="BL32" s="21">
        <f t="shared" si="14"/>
        <v>0.5173333333333334</v>
      </c>
      <c r="BM32" s="21">
        <f t="shared" si="15"/>
        <v>0.7158444444444445</v>
      </c>
      <c r="BN32" s="26"/>
      <c r="BO32" s="26"/>
      <c r="BP32" s="26">
        <f t="shared" si="16"/>
        <v>48</v>
      </c>
      <c r="BQ32" s="26"/>
      <c r="BR32" s="26"/>
      <c r="BS32" s="26"/>
      <c r="BT32" s="21">
        <f t="shared" si="17"/>
        <v>0.6</v>
      </c>
      <c r="BU32" s="22">
        <f t="shared" si="18"/>
        <v>0.6941666666666666</v>
      </c>
      <c r="BV32" s="17">
        <f t="shared" si="19"/>
        <v>0.5619375</v>
      </c>
    </row>
    <row r="33" spans="1:74" s="1" customFormat="1" ht="15" thickBot="1">
      <c r="A33" s="3">
        <v>20130028</v>
      </c>
      <c r="B33" s="4" t="s">
        <v>7</v>
      </c>
      <c r="C33" s="4"/>
      <c r="D33" s="3">
        <f t="shared" si="20"/>
        <v>40</v>
      </c>
      <c r="E33" s="3">
        <f t="shared" si="21"/>
        <v>59</v>
      </c>
      <c r="F33" s="3">
        <f t="shared" si="22"/>
        <v>40</v>
      </c>
      <c r="G33" s="3">
        <f t="shared" si="23"/>
        <v>42</v>
      </c>
      <c r="H33" s="3">
        <f t="shared" si="24"/>
        <v>80</v>
      </c>
      <c r="I33" s="3">
        <f t="shared" si="25"/>
        <v>57</v>
      </c>
      <c r="J33" s="26">
        <v>40</v>
      </c>
      <c r="K33" s="26"/>
      <c r="L33" s="27"/>
      <c r="M33" s="27"/>
      <c r="N33" s="27">
        <v>56</v>
      </c>
      <c r="O33" s="27">
        <v>19</v>
      </c>
      <c r="P33" s="21">
        <f t="shared" si="0"/>
        <v>0.5516666666666667</v>
      </c>
      <c r="Q33" s="22">
        <f t="shared" si="1"/>
        <v>0.6541777777777777</v>
      </c>
      <c r="R33" s="28"/>
      <c r="S33" s="28">
        <v>17</v>
      </c>
      <c r="T33" s="29"/>
      <c r="U33" s="28"/>
      <c r="V33" s="28">
        <v>24</v>
      </c>
      <c r="W33" s="28"/>
      <c r="X33" s="23">
        <f t="shared" si="2"/>
        <v>0.7</v>
      </c>
      <c r="Y33" s="21">
        <f t="shared" si="3"/>
        <v>0.736</v>
      </c>
      <c r="Z33" s="21"/>
      <c r="AA33" s="21">
        <v>21</v>
      </c>
      <c r="AB33" s="21"/>
      <c r="AC33" s="21"/>
      <c r="AD33" s="21"/>
      <c r="AE33" s="21"/>
      <c r="AF33" s="23">
        <f t="shared" si="4"/>
        <v>0.525</v>
      </c>
      <c r="AG33" s="21">
        <f t="shared" si="5"/>
        <v>0.7424999999999999</v>
      </c>
      <c r="AH33" s="21"/>
      <c r="AI33" s="21"/>
      <c r="AJ33" s="21"/>
      <c r="AK33" s="21">
        <v>21</v>
      </c>
      <c r="AL33" s="21"/>
      <c r="AM33" s="21"/>
      <c r="AN33" s="23">
        <f t="shared" si="6"/>
        <v>0.42</v>
      </c>
      <c r="AO33" s="21">
        <f t="shared" si="7"/>
        <v>0.679</v>
      </c>
      <c r="AP33" s="21"/>
      <c r="AQ33" s="21"/>
      <c r="AR33" s="21">
        <v>8</v>
      </c>
      <c r="AS33" s="21"/>
      <c r="AT33" s="21"/>
      <c r="AU33" s="21"/>
      <c r="AV33" s="23">
        <f t="shared" si="8"/>
        <v>0.4</v>
      </c>
      <c r="AW33" s="21">
        <f t="shared" si="9"/>
        <v>0.6941666666666666</v>
      </c>
      <c r="AX33" s="26"/>
      <c r="AY33" s="26">
        <f t="shared" si="10"/>
        <v>21</v>
      </c>
      <c r="AZ33" s="27"/>
      <c r="BA33" s="27"/>
      <c r="BB33" s="27"/>
      <c r="BC33" s="27">
        <v>19</v>
      </c>
      <c r="BD33" s="21">
        <f t="shared" si="11"/>
        <v>0.6008333333333333</v>
      </c>
      <c r="BE33" s="21">
        <f t="shared" si="12"/>
        <v>0.7625277777777777</v>
      </c>
      <c r="BF33" s="26"/>
      <c r="BG33" s="26"/>
      <c r="BH33" s="26"/>
      <c r="BI33" s="26">
        <f t="shared" si="13"/>
        <v>21</v>
      </c>
      <c r="BJ33" s="27"/>
      <c r="BK33" s="27">
        <v>19</v>
      </c>
      <c r="BL33" s="21">
        <f t="shared" si="14"/>
        <v>0.5053333333333334</v>
      </c>
      <c r="BM33" s="21">
        <f t="shared" si="15"/>
        <v>0.7158444444444445</v>
      </c>
      <c r="BN33" s="26"/>
      <c r="BO33" s="26"/>
      <c r="BP33" s="26">
        <f t="shared" si="16"/>
        <v>32</v>
      </c>
      <c r="BQ33" s="26"/>
      <c r="BR33" s="26"/>
      <c r="BS33" s="26"/>
      <c r="BT33" s="21">
        <f t="shared" si="17"/>
        <v>0.4</v>
      </c>
      <c r="BU33" s="22">
        <f t="shared" si="18"/>
        <v>0.6941666666666666</v>
      </c>
      <c r="BV33" s="17">
        <f t="shared" si="19"/>
        <v>0.5128541666666667</v>
      </c>
    </row>
    <row r="34" spans="1:74" s="1" customFormat="1" ht="15" thickBot="1">
      <c r="A34" s="3">
        <v>20130029</v>
      </c>
      <c r="B34" s="4" t="s">
        <v>7</v>
      </c>
      <c r="C34" s="4"/>
      <c r="D34" s="3">
        <f t="shared" si="20"/>
        <v>74</v>
      </c>
      <c r="E34" s="3">
        <f t="shared" si="21"/>
        <v>85</v>
      </c>
      <c r="F34" s="3">
        <f t="shared" si="22"/>
        <v>70</v>
      </c>
      <c r="G34" s="3">
        <f t="shared" si="23"/>
        <v>68</v>
      </c>
      <c r="H34" s="3">
        <f t="shared" si="24"/>
        <v>73</v>
      </c>
      <c r="I34" s="3">
        <f t="shared" si="25"/>
        <v>69</v>
      </c>
      <c r="J34" s="26">
        <v>74</v>
      </c>
      <c r="K34" s="26"/>
      <c r="L34" s="27"/>
      <c r="M34" s="27"/>
      <c r="N34" s="27">
        <v>45</v>
      </c>
      <c r="O34" s="27">
        <v>23</v>
      </c>
      <c r="P34" s="21">
        <f t="shared" si="0"/>
        <v>0.643</v>
      </c>
      <c r="Q34" s="22">
        <f t="shared" si="1"/>
        <v>0.6541777777777777</v>
      </c>
      <c r="R34" s="28"/>
      <c r="S34" s="28">
        <v>13</v>
      </c>
      <c r="T34" s="29"/>
      <c r="U34" s="28"/>
      <c r="V34" s="28">
        <v>28</v>
      </c>
      <c r="W34" s="28"/>
      <c r="X34" s="23">
        <f t="shared" si="2"/>
        <v>0.6799999999999999</v>
      </c>
      <c r="Y34" s="21">
        <f t="shared" si="3"/>
        <v>0.736</v>
      </c>
      <c r="Z34" s="21"/>
      <c r="AA34" s="21">
        <v>36</v>
      </c>
      <c r="AB34" s="21"/>
      <c r="AC34" s="21"/>
      <c r="AD34" s="21"/>
      <c r="AE34" s="21"/>
      <c r="AF34" s="23">
        <f t="shared" si="4"/>
        <v>0.9</v>
      </c>
      <c r="AG34" s="21">
        <f t="shared" si="5"/>
        <v>0.7424999999999999</v>
      </c>
      <c r="AH34" s="21"/>
      <c r="AI34" s="21"/>
      <c r="AJ34" s="21"/>
      <c r="AK34" s="21">
        <v>34</v>
      </c>
      <c r="AL34" s="21"/>
      <c r="AM34" s="21"/>
      <c r="AN34" s="23">
        <f t="shared" si="6"/>
        <v>0.68</v>
      </c>
      <c r="AO34" s="21">
        <f t="shared" si="7"/>
        <v>0.679</v>
      </c>
      <c r="AP34" s="21"/>
      <c r="AQ34" s="21"/>
      <c r="AR34" s="21">
        <v>14</v>
      </c>
      <c r="AS34" s="21"/>
      <c r="AT34" s="21"/>
      <c r="AU34" s="21"/>
      <c r="AV34" s="23">
        <f t="shared" si="8"/>
        <v>0.7</v>
      </c>
      <c r="AW34" s="21">
        <f t="shared" si="9"/>
        <v>0.6941666666666666</v>
      </c>
      <c r="AX34" s="26"/>
      <c r="AY34" s="26">
        <f t="shared" si="10"/>
        <v>36</v>
      </c>
      <c r="AZ34" s="27"/>
      <c r="BA34" s="27"/>
      <c r="BB34" s="27"/>
      <c r="BC34" s="27">
        <v>23</v>
      </c>
      <c r="BD34" s="21">
        <f t="shared" si="11"/>
        <v>0.8066666666666666</v>
      </c>
      <c r="BE34" s="21">
        <f t="shared" si="12"/>
        <v>0.7625277777777777</v>
      </c>
      <c r="BF34" s="26"/>
      <c r="BG34" s="26"/>
      <c r="BH34" s="26"/>
      <c r="BI34" s="26">
        <f t="shared" si="13"/>
        <v>34</v>
      </c>
      <c r="BJ34" s="27"/>
      <c r="BK34" s="27">
        <v>23</v>
      </c>
      <c r="BL34" s="21">
        <f t="shared" si="14"/>
        <v>0.7146666666666668</v>
      </c>
      <c r="BM34" s="21">
        <f t="shared" si="15"/>
        <v>0.7158444444444445</v>
      </c>
      <c r="BN34" s="26"/>
      <c r="BO34" s="26"/>
      <c r="BP34" s="26">
        <f t="shared" si="16"/>
        <v>56</v>
      </c>
      <c r="BQ34" s="26"/>
      <c r="BR34" s="26"/>
      <c r="BS34" s="26"/>
      <c r="BT34" s="21">
        <f t="shared" si="17"/>
        <v>0.7</v>
      </c>
      <c r="BU34" s="22">
        <f t="shared" si="18"/>
        <v>0.6941666666666666</v>
      </c>
      <c r="BV34" s="17">
        <f t="shared" si="19"/>
        <v>0.7280416666666667</v>
      </c>
    </row>
    <row r="35" spans="1:74" s="1" customFormat="1" ht="15" thickBot="1">
      <c r="A35" s="3">
        <v>20130030</v>
      </c>
      <c r="B35" s="4" t="s">
        <v>7</v>
      </c>
      <c r="C35" s="4"/>
      <c r="D35" s="3">
        <f t="shared" si="20"/>
        <v>57</v>
      </c>
      <c r="E35" s="3">
        <f t="shared" si="21"/>
        <v>79</v>
      </c>
      <c r="F35" s="3">
        <f t="shared" si="22"/>
        <v>55</v>
      </c>
      <c r="G35" s="3">
        <f t="shared" si="23"/>
        <v>88</v>
      </c>
      <c r="H35" s="3">
        <f t="shared" si="24"/>
        <v>64</v>
      </c>
      <c r="I35" s="3">
        <f t="shared" si="25"/>
        <v>60</v>
      </c>
      <c r="J35" s="26">
        <v>57</v>
      </c>
      <c r="K35" s="26"/>
      <c r="L35" s="27"/>
      <c r="M35" s="27"/>
      <c r="N35" s="27">
        <v>44</v>
      </c>
      <c r="O35" s="27">
        <v>20</v>
      </c>
      <c r="P35" s="21">
        <f t="shared" si="0"/>
        <v>0.5606666666666666</v>
      </c>
      <c r="Q35" s="22">
        <f t="shared" si="1"/>
        <v>0.6541777777777777</v>
      </c>
      <c r="R35" s="28"/>
      <c r="S35" s="28">
        <v>15</v>
      </c>
      <c r="T35" s="29"/>
      <c r="U35" s="28"/>
      <c r="V35" s="28">
        <v>20</v>
      </c>
      <c r="W35" s="28"/>
      <c r="X35" s="23">
        <f t="shared" si="2"/>
        <v>0.6000000000000001</v>
      </c>
      <c r="Y35" s="21">
        <f t="shared" si="3"/>
        <v>0.736</v>
      </c>
      <c r="Z35" s="21"/>
      <c r="AA35" s="21">
        <v>32</v>
      </c>
      <c r="AB35" s="21"/>
      <c r="AC35" s="21"/>
      <c r="AD35" s="21"/>
      <c r="AE35" s="21"/>
      <c r="AF35" s="23">
        <f t="shared" si="4"/>
        <v>0.8</v>
      </c>
      <c r="AG35" s="21">
        <f t="shared" si="5"/>
        <v>0.7424999999999999</v>
      </c>
      <c r="AH35" s="21"/>
      <c r="AI35" s="21"/>
      <c r="AJ35" s="21"/>
      <c r="AK35" s="21">
        <v>44</v>
      </c>
      <c r="AL35" s="21"/>
      <c r="AM35" s="21"/>
      <c r="AN35" s="23">
        <f t="shared" si="6"/>
        <v>0.88</v>
      </c>
      <c r="AO35" s="21">
        <f t="shared" si="7"/>
        <v>0.679</v>
      </c>
      <c r="AP35" s="21"/>
      <c r="AQ35" s="21"/>
      <c r="AR35" s="21">
        <v>11</v>
      </c>
      <c r="AS35" s="21"/>
      <c r="AT35" s="21"/>
      <c r="AU35" s="21"/>
      <c r="AV35" s="23">
        <f t="shared" si="8"/>
        <v>0.55</v>
      </c>
      <c r="AW35" s="21">
        <f t="shared" si="9"/>
        <v>0.6941666666666666</v>
      </c>
      <c r="AX35" s="26"/>
      <c r="AY35" s="26">
        <f t="shared" si="10"/>
        <v>32</v>
      </c>
      <c r="AZ35" s="27"/>
      <c r="BA35" s="27"/>
      <c r="BB35" s="27"/>
      <c r="BC35" s="27">
        <v>20</v>
      </c>
      <c r="BD35" s="21">
        <f t="shared" si="11"/>
        <v>0.7066666666666666</v>
      </c>
      <c r="BE35" s="21">
        <f t="shared" si="12"/>
        <v>0.7625277777777777</v>
      </c>
      <c r="BF35" s="26"/>
      <c r="BG35" s="26"/>
      <c r="BH35" s="26"/>
      <c r="BI35" s="26">
        <f t="shared" si="13"/>
        <v>44</v>
      </c>
      <c r="BJ35" s="27"/>
      <c r="BK35" s="27">
        <v>20</v>
      </c>
      <c r="BL35" s="21">
        <f t="shared" si="14"/>
        <v>0.7946666666666666</v>
      </c>
      <c r="BM35" s="21">
        <f t="shared" si="15"/>
        <v>0.7158444444444445</v>
      </c>
      <c r="BN35" s="26"/>
      <c r="BO35" s="26"/>
      <c r="BP35" s="26">
        <f t="shared" si="16"/>
        <v>44</v>
      </c>
      <c r="BQ35" s="26"/>
      <c r="BR35" s="26"/>
      <c r="BS35" s="26"/>
      <c r="BT35" s="21">
        <f t="shared" si="17"/>
        <v>0.55</v>
      </c>
      <c r="BU35" s="22">
        <f t="shared" si="18"/>
        <v>0.6941666666666666</v>
      </c>
      <c r="BV35" s="17">
        <f t="shared" si="19"/>
        <v>0.6802499999999999</v>
      </c>
    </row>
    <row r="36" spans="1:74" s="1" customFormat="1" ht="15" thickBot="1">
      <c r="A36" s="3">
        <v>20130031</v>
      </c>
      <c r="B36" s="4" t="s">
        <v>7</v>
      </c>
      <c r="C36" s="4"/>
      <c r="D36" s="3">
        <f t="shared" si="20"/>
        <v>94</v>
      </c>
      <c r="E36" s="3">
        <f t="shared" si="21"/>
        <v>62</v>
      </c>
      <c r="F36" s="3">
        <f t="shared" si="22"/>
        <v>90</v>
      </c>
      <c r="G36" s="3">
        <f t="shared" si="23"/>
        <v>40</v>
      </c>
      <c r="H36" s="3">
        <f t="shared" si="24"/>
        <v>72</v>
      </c>
      <c r="I36" s="3">
        <f t="shared" si="25"/>
        <v>90</v>
      </c>
      <c r="J36" s="26">
        <v>94</v>
      </c>
      <c r="K36" s="26"/>
      <c r="L36" s="27"/>
      <c r="M36" s="27"/>
      <c r="N36" s="27">
        <v>40</v>
      </c>
      <c r="O36" s="27">
        <v>30</v>
      </c>
      <c r="P36" s="21">
        <f t="shared" si="0"/>
        <v>0.7713333333333333</v>
      </c>
      <c r="Q36" s="22">
        <f t="shared" si="1"/>
        <v>0.6541777777777777</v>
      </c>
      <c r="R36" s="28"/>
      <c r="S36" s="28">
        <v>14</v>
      </c>
      <c r="T36" s="29"/>
      <c r="U36" s="28"/>
      <c r="V36" s="28">
        <v>32</v>
      </c>
      <c r="W36" s="28"/>
      <c r="X36" s="23">
        <f t="shared" si="2"/>
        <v>0.76</v>
      </c>
      <c r="Y36" s="21">
        <f t="shared" si="3"/>
        <v>0.736</v>
      </c>
      <c r="Z36" s="21"/>
      <c r="AA36" s="21">
        <v>24</v>
      </c>
      <c r="AB36" s="21"/>
      <c r="AC36" s="21"/>
      <c r="AD36" s="21"/>
      <c r="AE36" s="21"/>
      <c r="AF36" s="23">
        <f t="shared" si="4"/>
        <v>0.6</v>
      </c>
      <c r="AG36" s="21">
        <f t="shared" si="5"/>
        <v>0.7424999999999999</v>
      </c>
      <c r="AH36" s="21"/>
      <c r="AI36" s="21"/>
      <c r="AJ36" s="21"/>
      <c r="AK36" s="21">
        <v>20</v>
      </c>
      <c r="AL36" s="21"/>
      <c r="AM36" s="21"/>
      <c r="AN36" s="23">
        <f t="shared" si="6"/>
        <v>0.4</v>
      </c>
      <c r="AO36" s="21">
        <f t="shared" si="7"/>
        <v>0.679</v>
      </c>
      <c r="AP36" s="21"/>
      <c r="AQ36" s="21"/>
      <c r="AR36" s="21">
        <v>18</v>
      </c>
      <c r="AS36" s="21"/>
      <c r="AT36" s="21"/>
      <c r="AU36" s="21"/>
      <c r="AV36" s="23">
        <f t="shared" si="8"/>
        <v>0.9</v>
      </c>
      <c r="AW36" s="21">
        <f t="shared" si="9"/>
        <v>0.6941666666666666</v>
      </c>
      <c r="AX36" s="26"/>
      <c r="AY36" s="26">
        <f t="shared" si="10"/>
        <v>24</v>
      </c>
      <c r="AZ36" s="27"/>
      <c r="BA36" s="27"/>
      <c r="BB36" s="27"/>
      <c r="BC36" s="27">
        <v>30</v>
      </c>
      <c r="BD36" s="21">
        <f t="shared" si="11"/>
        <v>0.8799999999999999</v>
      </c>
      <c r="BE36" s="21">
        <f t="shared" si="12"/>
        <v>0.7625277777777777</v>
      </c>
      <c r="BF36" s="26"/>
      <c r="BG36" s="26"/>
      <c r="BH36" s="26"/>
      <c r="BI36" s="26">
        <f t="shared" si="13"/>
        <v>20</v>
      </c>
      <c r="BJ36" s="27"/>
      <c r="BK36" s="27">
        <v>30</v>
      </c>
      <c r="BL36" s="21">
        <f t="shared" si="14"/>
        <v>0.64</v>
      </c>
      <c r="BM36" s="21">
        <f t="shared" si="15"/>
        <v>0.7158444444444445</v>
      </c>
      <c r="BN36" s="26"/>
      <c r="BO36" s="26"/>
      <c r="BP36" s="26">
        <f t="shared" si="16"/>
        <v>72</v>
      </c>
      <c r="BQ36" s="26"/>
      <c r="BR36" s="26"/>
      <c r="BS36" s="26"/>
      <c r="BT36" s="21">
        <f t="shared" si="17"/>
        <v>0.9</v>
      </c>
      <c r="BU36" s="22">
        <f t="shared" si="18"/>
        <v>0.6941666666666666</v>
      </c>
      <c r="BV36" s="17">
        <f t="shared" si="19"/>
        <v>0.7314166666666667</v>
      </c>
    </row>
    <row r="37" spans="1:74" s="1" customFormat="1" ht="15" thickBot="1">
      <c r="A37" s="3">
        <v>20130032</v>
      </c>
      <c r="B37" s="4" t="s">
        <v>7</v>
      </c>
      <c r="C37" s="4"/>
      <c r="D37" s="3">
        <f t="shared" si="20"/>
        <v>73</v>
      </c>
      <c r="E37" s="3">
        <f t="shared" si="21"/>
        <v>86</v>
      </c>
      <c r="F37" s="3">
        <f t="shared" si="22"/>
        <v>70</v>
      </c>
      <c r="G37" s="3">
        <f t="shared" si="23"/>
        <v>46</v>
      </c>
      <c r="H37" s="3">
        <f t="shared" si="24"/>
        <v>85</v>
      </c>
      <c r="I37" s="3">
        <f t="shared" si="25"/>
        <v>75</v>
      </c>
      <c r="J37" s="26">
        <v>73</v>
      </c>
      <c r="K37" s="26"/>
      <c r="L37" s="27"/>
      <c r="M37" s="27"/>
      <c r="N37" s="27">
        <v>47</v>
      </c>
      <c r="O37" s="27">
        <v>25</v>
      </c>
      <c r="P37" s="21">
        <f t="shared" si="0"/>
        <v>0.6776666666666666</v>
      </c>
      <c r="Q37" s="22">
        <f t="shared" si="1"/>
        <v>0.6541777777777777</v>
      </c>
      <c r="R37" s="28"/>
      <c r="S37" s="28">
        <v>10</v>
      </c>
      <c r="T37" s="29"/>
      <c r="U37" s="28"/>
      <c r="V37" s="28">
        <v>38</v>
      </c>
      <c r="W37" s="28"/>
      <c r="X37" s="23">
        <f t="shared" si="2"/>
        <v>0.77</v>
      </c>
      <c r="Y37" s="21">
        <f t="shared" si="3"/>
        <v>0.736</v>
      </c>
      <c r="Z37" s="21"/>
      <c r="AA37" s="21">
        <v>38</v>
      </c>
      <c r="AB37" s="21"/>
      <c r="AC37" s="21"/>
      <c r="AD37" s="21"/>
      <c r="AE37" s="21"/>
      <c r="AF37" s="23">
        <f t="shared" si="4"/>
        <v>0.95</v>
      </c>
      <c r="AG37" s="21">
        <f t="shared" si="5"/>
        <v>0.7424999999999999</v>
      </c>
      <c r="AH37" s="21"/>
      <c r="AI37" s="21"/>
      <c r="AJ37" s="21"/>
      <c r="AK37" s="21">
        <v>23</v>
      </c>
      <c r="AL37" s="21"/>
      <c r="AM37" s="21"/>
      <c r="AN37" s="23">
        <f t="shared" si="6"/>
        <v>0.46</v>
      </c>
      <c r="AO37" s="21">
        <f t="shared" si="7"/>
        <v>0.679</v>
      </c>
      <c r="AP37" s="21"/>
      <c r="AQ37" s="21"/>
      <c r="AR37" s="21">
        <v>14</v>
      </c>
      <c r="AS37" s="21"/>
      <c r="AT37" s="21"/>
      <c r="AU37" s="21"/>
      <c r="AV37" s="23">
        <f t="shared" si="8"/>
        <v>0.7</v>
      </c>
      <c r="AW37" s="21">
        <f t="shared" si="9"/>
        <v>0.6941666666666666</v>
      </c>
      <c r="AX37" s="26"/>
      <c r="AY37" s="26">
        <f t="shared" si="10"/>
        <v>38</v>
      </c>
      <c r="AZ37" s="27"/>
      <c r="BA37" s="27"/>
      <c r="BB37" s="27"/>
      <c r="BC37" s="27">
        <v>25</v>
      </c>
      <c r="BD37" s="21">
        <f t="shared" si="11"/>
        <v>0.8683333333333334</v>
      </c>
      <c r="BE37" s="21">
        <f t="shared" si="12"/>
        <v>0.7625277777777777</v>
      </c>
      <c r="BF37" s="26"/>
      <c r="BG37" s="26"/>
      <c r="BH37" s="26"/>
      <c r="BI37" s="26">
        <f t="shared" si="13"/>
        <v>23</v>
      </c>
      <c r="BJ37" s="27"/>
      <c r="BK37" s="27">
        <v>25</v>
      </c>
      <c r="BL37" s="21">
        <f t="shared" si="14"/>
        <v>0.6093333333333334</v>
      </c>
      <c r="BM37" s="21">
        <f t="shared" si="15"/>
        <v>0.7158444444444445</v>
      </c>
      <c r="BN37" s="26"/>
      <c r="BO37" s="26"/>
      <c r="BP37" s="26">
        <f t="shared" si="16"/>
        <v>56</v>
      </c>
      <c r="BQ37" s="26"/>
      <c r="BR37" s="26"/>
      <c r="BS37" s="26"/>
      <c r="BT37" s="21">
        <f t="shared" si="17"/>
        <v>0.7</v>
      </c>
      <c r="BU37" s="22">
        <f t="shared" si="18"/>
        <v>0.6941666666666666</v>
      </c>
      <c r="BV37" s="17">
        <f t="shared" si="19"/>
        <v>0.7169166666666668</v>
      </c>
    </row>
    <row r="38" spans="1:74" s="1" customFormat="1" ht="15" thickBot="1">
      <c r="A38" s="3">
        <v>20130033</v>
      </c>
      <c r="B38" s="4" t="s">
        <v>7</v>
      </c>
      <c r="C38" s="4"/>
      <c r="D38" s="3">
        <f t="shared" si="20"/>
        <v>97</v>
      </c>
      <c r="E38" s="3">
        <f t="shared" si="21"/>
        <v>78</v>
      </c>
      <c r="F38" s="3">
        <f t="shared" si="22"/>
        <v>95</v>
      </c>
      <c r="G38" s="3">
        <f t="shared" si="23"/>
        <v>88</v>
      </c>
      <c r="H38" s="3">
        <f t="shared" si="24"/>
        <v>76</v>
      </c>
      <c r="I38" s="3">
        <f t="shared" si="25"/>
        <v>60</v>
      </c>
      <c r="J38" s="26">
        <v>97</v>
      </c>
      <c r="K38" s="26"/>
      <c r="L38" s="27"/>
      <c r="M38" s="27"/>
      <c r="N38" s="27">
        <v>56</v>
      </c>
      <c r="O38" s="27">
        <v>20</v>
      </c>
      <c r="P38" s="21">
        <f aca="true" t="shared" si="26" ref="P38:P66">IF($J$4&gt;0,J38/$J$3*$J$4,0)+IF($K$4&gt;0,K38/$K$3*$K$4,0)+IF($L$4&gt;0,L38/$L$3*$L$4,0)+IF($M$4&gt;0,M38/$M$3*$M$4,0)+IF($N$4&gt;0,N38/$N$3*$N$4,0)+IF($O$4&gt;0,O38/$O$3*$O$4,0)</f>
        <v>0.6806666666666668</v>
      </c>
      <c r="Q38" s="22">
        <f aca="true" t="shared" si="27" ref="Q38:Q66">$J$67</f>
        <v>0.6541777777777777</v>
      </c>
      <c r="R38" s="28"/>
      <c r="S38" s="28">
        <v>10</v>
      </c>
      <c r="T38" s="29"/>
      <c r="U38" s="28"/>
      <c r="V38" s="28">
        <v>20</v>
      </c>
      <c r="W38" s="28"/>
      <c r="X38" s="23">
        <f t="shared" si="2"/>
        <v>0.5</v>
      </c>
      <c r="Y38" s="21">
        <f t="shared" si="3"/>
        <v>0.736</v>
      </c>
      <c r="Z38" s="21"/>
      <c r="AA38" s="21">
        <v>34</v>
      </c>
      <c r="AB38" s="21"/>
      <c r="AC38" s="21"/>
      <c r="AD38" s="21"/>
      <c r="AE38" s="21"/>
      <c r="AF38" s="23">
        <f t="shared" si="4"/>
        <v>0.85</v>
      </c>
      <c r="AG38" s="21">
        <f t="shared" si="5"/>
        <v>0.7424999999999999</v>
      </c>
      <c r="AH38" s="21"/>
      <c r="AI38" s="21"/>
      <c r="AJ38" s="21"/>
      <c r="AK38" s="21">
        <v>44</v>
      </c>
      <c r="AL38" s="21"/>
      <c r="AM38" s="21"/>
      <c r="AN38" s="23">
        <f t="shared" si="6"/>
        <v>0.88</v>
      </c>
      <c r="AO38" s="21">
        <f t="shared" si="7"/>
        <v>0.679</v>
      </c>
      <c r="AP38" s="21"/>
      <c r="AQ38" s="21"/>
      <c r="AR38" s="21">
        <v>19</v>
      </c>
      <c r="AS38" s="21"/>
      <c r="AT38" s="21"/>
      <c r="AU38" s="21"/>
      <c r="AV38" s="23">
        <f t="shared" si="8"/>
        <v>0.95</v>
      </c>
      <c r="AW38" s="21">
        <f t="shared" si="9"/>
        <v>0.6941666666666666</v>
      </c>
      <c r="AX38" s="26"/>
      <c r="AY38" s="26">
        <f t="shared" si="10"/>
        <v>34</v>
      </c>
      <c r="AZ38" s="27"/>
      <c r="BA38" s="27"/>
      <c r="BB38" s="27"/>
      <c r="BC38" s="27">
        <v>20</v>
      </c>
      <c r="BD38" s="21">
        <f t="shared" si="11"/>
        <v>0.7216666666666667</v>
      </c>
      <c r="BE38" s="21">
        <f t="shared" si="12"/>
        <v>0.7625277777777777</v>
      </c>
      <c r="BF38" s="26"/>
      <c r="BG38" s="26"/>
      <c r="BH38" s="26"/>
      <c r="BI38" s="26">
        <f t="shared" si="13"/>
        <v>44</v>
      </c>
      <c r="BJ38" s="27"/>
      <c r="BK38" s="27">
        <v>20</v>
      </c>
      <c r="BL38" s="21">
        <f t="shared" si="14"/>
        <v>0.7946666666666666</v>
      </c>
      <c r="BM38" s="21">
        <f t="shared" si="15"/>
        <v>0.7158444444444445</v>
      </c>
      <c r="BN38" s="26"/>
      <c r="BO38" s="26"/>
      <c r="BP38" s="26">
        <f t="shared" si="16"/>
        <v>76</v>
      </c>
      <c r="BQ38" s="26"/>
      <c r="BR38" s="26"/>
      <c r="BS38" s="26"/>
      <c r="BT38" s="21">
        <f t="shared" si="17"/>
        <v>0.95</v>
      </c>
      <c r="BU38" s="22">
        <f t="shared" si="18"/>
        <v>0.6941666666666666</v>
      </c>
      <c r="BV38" s="17">
        <f t="shared" si="19"/>
        <v>0.7908750000000001</v>
      </c>
    </row>
    <row r="39" spans="1:74" s="1" customFormat="1" ht="15" thickBot="1">
      <c r="A39" s="3">
        <v>20130034</v>
      </c>
      <c r="B39" s="4" t="s">
        <v>7</v>
      </c>
      <c r="C39" s="4"/>
      <c r="D39" s="3">
        <f t="shared" si="20"/>
        <v>63</v>
      </c>
      <c r="E39" s="3">
        <f t="shared" si="21"/>
        <v>87</v>
      </c>
      <c r="F39" s="3">
        <f t="shared" si="22"/>
        <v>60</v>
      </c>
      <c r="G39" s="3">
        <f t="shared" si="23"/>
        <v>88</v>
      </c>
      <c r="H39" s="3">
        <f t="shared" si="24"/>
        <v>69</v>
      </c>
      <c r="I39" s="3">
        <f t="shared" si="25"/>
        <v>87</v>
      </c>
      <c r="J39" s="26">
        <v>63</v>
      </c>
      <c r="K39" s="26"/>
      <c r="L39" s="27"/>
      <c r="M39" s="27"/>
      <c r="N39" s="27">
        <v>46</v>
      </c>
      <c r="O39" s="27">
        <v>29</v>
      </c>
      <c r="P39" s="21">
        <f t="shared" si="26"/>
        <v>0.7143333333333333</v>
      </c>
      <c r="Q39" s="22">
        <f t="shared" si="27"/>
        <v>0.6541777777777777</v>
      </c>
      <c r="R39" s="28"/>
      <c r="S39" s="28">
        <v>17</v>
      </c>
      <c r="T39" s="29"/>
      <c r="U39" s="28"/>
      <c r="V39" s="28">
        <v>23</v>
      </c>
      <c r="W39" s="28"/>
      <c r="X39" s="23">
        <f t="shared" si="2"/>
        <v>0.685</v>
      </c>
      <c r="Y39" s="21">
        <f t="shared" si="3"/>
        <v>0.736</v>
      </c>
      <c r="Z39" s="21"/>
      <c r="AA39" s="21">
        <v>35</v>
      </c>
      <c r="AB39" s="21"/>
      <c r="AC39" s="21"/>
      <c r="AD39" s="21"/>
      <c r="AE39" s="21"/>
      <c r="AF39" s="23">
        <f t="shared" si="4"/>
        <v>0.875</v>
      </c>
      <c r="AG39" s="21">
        <f t="shared" si="5"/>
        <v>0.7424999999999999</v>
      </c>
      <c r="AH39" s="21"/>
      <c r="AI39" s="21"/>
      <c r="AJ39" s="21"/>
      <c r="AK39" s="21">
        <v>44</v>
      </c>
      <c r="AL39" s="21"/>
      <c r="AM39" s="21"/>
      <c r="AN39" s="23">
        <f t="shared" si="6"/>
        <v>0.88</v>
      </c>
      <c r="AO39" s="21">
        <f t="shared" si="7"/>
        <v>0.679</v>
      </c>
      <c r="AP39" s="21"/>
      <c r="AQ39" s="21"/>
      <c r="AR39" s="21">
        <v>12</v>
      </c>
      <c r="AS39" s="21"/>
      <c r="AT39" s="21"/>
      <c r="AU39" s="21"/>
      <c r="AV39" s="23">
        <f t="shared" si="8"/>
        <v>0.6</v>
      </c>
      <c r="AW39" s="21">
        <f t="shared" si="9"/>
        <v>0.6941666666666666</v>
      </c>
      <c r="AX39" s="26"/>
      <c r="AY39" s="26">
        <f t="shared" si="10"/>
        <v>35</v>
      </c>
      <c r="AZ39" s="27"/>
      <c r="BA39" s="27"/>
      <c r="BB39" s="27"/>
      <c r="BC39" s="27">
        <v>29</v>
      </c>
      <c r="BD39" s="21">
        <f t="shared" si="11"/>
        <v>0.9391666666666667</v>
      </c>
      <c r="BE39" s="21">
        <f t="shared" si="12"/>
        <v>0.7625277777777777</v>
      </c>
      <c r="BF39" s="26"/>
      <c r="BG39" s="26"/>
      <c r="BH39" s="26"/>
      <c r="BI39" s="26">
        <f t="shared" si="13"/>
        <v>44</v>
      </c>
      <c r="BJ39" s="27"/>
      <c r="BK39" s="27">
        <v>29</v>
      </c>
      <c r="BL39" s="21">
        <f t="shared" si="14"/>
        <v>0.9146666666666667</v>
      </c>
      <c r="BM39" s="21">
        <f t="shared" si="15"/>
        <v>0.7158444444444445</v>
      </c>
      <c r="BN39" s="26"/>
      <c r="BO39" s="26"/>
      <c r="BP39" s="26">
        <f t="shared" si="16"/>
        <v>48</v>
      </c>
      <c r="BQ39" s="26"/>
      <c r="BR39" s="26"/>
      <c r="BS39" s="26"/>
      <c r="BT39" s="21">
        <f t="shared" si="17"/>
        <v>0.6</v>
      </c>
      <c r="BU39" s="22">
        <f t="shared" si="18"/>
        <v>0.6941666666666666</v>
      </c>
      <c r="BV39" s="17">
        <f t="shared" si="19"/>
        <v>0.7760208333333334</v>
      </c>
    </row>
    <row r="40" spans="1:74" s="1" customFormat="1" ht="15" thickBot="1">
      <c r="A40" s="3">
        <v>20130035</v>
      </c>
      <c r="B40" s="4" t="s">
        <v>7</v>
      </c>
      <c r="C40" s="4"/>
      <c r="D40" s="3">
        <f t="shared" si="20"/>
        <v>63</v>
      </c>
      <c r="E40" s="3">
        <f t="shared" si="21"/>
        <v>61</v>
      </c>
      <c r="F40" s="3">
        <f t="shared" si="22"/>
        <v>60</v>
      </c>
      <c r="G40" s="3">
        <f t="shared" si="23"/>
        <v>46</v>
      </c>
      <c r="H40" s="3">
        <f t="shared" si="24"/>
        <v>87</v>
      </c>
      <c r="I40" s="3">
        <f t="shared" si="25"/>
        <v>84</v>
      </c>
      <c r="J40" s="26">
        <v>63</v>
      </c>
      <c r="K40" s="26"/>
      <c r="L40" s="27"/>
      <c r="M40" s="27"/>
      <c r="N40" s="27">
        <v>48</v>
      </c>
      <c r="O40" s="27">
        <v>28</v>
      </c>
      <c r="P40" s="21">
        <f t="shared" si="26"/>
        <v>0.706</v>
      </c>
      <c r="Q40" s="22">
        <f t="shared" si="27"/>
        <v>0.6541777777777777</v>
      </c>
      <c r="R40" s="28"/>
      <c r="S40" s="28">
        <v>13</v>
      </c>
      <c r="T40" s="29"/>
      <c r="U40" s="28"/>
      <c r="V40" s="28">
        <v>39</v>
      </c>
      <c r="W40" s="28"/>
      <c r="X40" s="23">
        <f t="shared" si="2"/>
        <v>0.845</v>
      </c>
      <c r="Y40" s="21">
        <f t="shared" si="3"/>
        <v>0.736</v>
      </c>
      <c r="Z40" s="21"/>
      <c r="AA40" s="21">
        <v>24</v>
      </c>
      <c r="AB40" s="21"/>
      <c r="AC40" s="21"/>
      <c r="AD40" s="21"/>
      <c r="AE40" s="21"/>
      <c r="AF40" s="23">
        <f t="shared" si="4"/>
        <v>0.6</v>
      </c>
      <c r="AG40" s="21">
        <f t="shared" si="5"/>
        <v>0.7424999999999999</v>
      </c>
      <c r="AH40" s="21"/>
      <c r="AI40" s="21"/>
      <c r="AJ40" s="21"/>
      <c r="AK40" s="21">
        <v>23</v>
      </c>
      <c r="AL40" s="21"/>
      <c r="AM40" s="21"/>
      <c r="AN40" s="23">
        <f t="shared" si="6"/>
        <v>0.46</v>
      </c>
      <c r="AO40" s="21">
        <f t="shared" si="7"/>
        <v>0.679</v>
      </c>
      <c r="AP40" s="21"/>
      <c r="AQ40" s="21"/>
      <c r="AR40" s="21">
        <v>12</v>
      </c>
      <c r="AS40" s="21"/>
      <c r="AT40" s="21"/>
      <c r="AU40" s="21"/>
      <c r="AV40" s="23">
        <f t="shared" si="8"/>
        <v>0.6</v>
      </c>
      <c r="AW40" s="21">
        <f t="shared" si="9"/>
        <v>0.6941666666666666</v>
      </c>
      <c r="AX40" s="26"/>
      <c r="AY40" s="26">
        <f t="shared" si="10"/>
        <v>24</v>
      </c>
      <c r="AZ40" s="27"/>
      <c r="BA40" s="27"/>
      <c r="BB40" s="27"/>
      <c r="BC40" s="27">
        <v>28</v>
      </c>
      <c r="BD40" s="21">
        <f t="shared" si="11"/>
        <v>0.8333333333333333</v>
      </c>
      <c r="BE40" s="21">
        <f t="shared" si="12"/>
        <v>0.7625277777777777</v>
      </c>
      <c r="BF40" s="26"/>
      <c r="BG40" s="26"/>
      <c r="BH40" s="26"/>
      <c r="BI40" s="26">
        <f t="shared" si="13"/>
        <v>23</v>
      </c>
      <c r="BJ40" s="27"/>
      <c r="BK40" s="27">
        <v>28</v>
      </c>
      <c r="BL40" s="21">
        <f t="shared" si="14"/>
        <v>0.6493333333333333</v>
      </c>
      <c r="BM40" s="21">
        <f t="shared" si="15"/>
        <v>0.7158444444444445</v>
      </c>
      <c r="BN40" s="26"/>
      <c r="BO40" s="26"/>
      <c r="BP40" s="26">
        <f t="shared" si="16"/>
        <v>48</v>
      </c>
      <c r="BQ40" s="26"/>
      <c r="BR40" s="26"/>
      <c r="BS40" s="26"/>
      <c r="BT40" s="21">
        <f t="shared" si="17"/>
        <v>0.6</v>
      </c>
      <c r="BU40" s="22">
        <f t="shared" si="18"/>
        <v>0.6941666666666666</v>
      </c>
      <c r="BV40" s="17">
        <f t="shared" si="19"/>
        <v>0.6617083333333333</v>
      </c>
    </row>
    <row r="41" spans="1:74" s="1" customFormat="1" ht="15" thickBot="1">
      <c r="A41" s="3">
        <v>20130036</v>
      </c>
      <c r="B41" s="4" t="s">
        <v>7</v>
      </c>
      <c r="C41" s="4"/>
      <c r="D41" s="3">
        <f t="shared" si="20"/>
        <v>84</v>
      </c>
      <c r="E41" s="3">
        <f t="shared" si="21"/>
        <v>65</v>
      </c>
      <c r="F41" s="3">
        <f t="shared" si="22"/>
        <v>80</v>
      </c>
      <c r="G41" s="3">
        <f t="shared" si="23"/>
        <v>92</v>
      </c>
      <c r="H41" s="3">
        <f t="shared" si="24"/>
        <v>61</v>
      </c>
      <c r="I41" s="3">
        <f t="shared" si="25"/>
        <v>51</v>
      </c>
      <c r="J41" s="26">
        <v>84</v>
      </c>
      <c r="K41" s="26"/>
      <c r="L41" s="27"/>
      <c r="M41" s="27"/>
      <c r="N41" s="27">
        <v>40</v>
      </c>
      <c r="O41" s="27">
        <v>17</v>
      </c>
      <c r="P41" s="21">
        <f t="shared" si="26"/>
        <v>0.5563333333333333</v>
      </c>
      <c r="Q41" s="22">
        <f t="shared" si="27"/>
        <v>0.6541777777777777</v>
      </c>
      <c r="R41" s="28"/>
      <c r="S41" s="28">
        <v>13</v>
      </c>
      <c r="T41" s="29"/>
      <c r="U41" s="28"/>
      <c r="V41" s="28">
        <v>21</v>
      </c>
      <c r="W41" s="28"/>
      <c r="X41" s="23">
        <f t="shared" si="2"/>
        <v>0.575</v>
      </c>
      <c r="Y41" s="21">
        <f t="shared" si="3"/>
        <v>0.736</v>
      </c>
      <c r="Z41" s="21"/>
      <c r="AA41" s="21">
        <v>26</v>
      </c>
      <c r="AB41" s="21"/>
      <c r="AC41" s="21"/>
      <c r="AD41" s="21"/>
      <c r="AE41" s="21"/>
      <c r="AF41" s="23">
        <f t="shared" si="4"/>
        <v>0.65</v>
      </c>
      <c r="AG41" s="21">
        <f t="shared" si="5"/>
        <v>0.7424999999999999</v>
      </c>
      <c r="AH41" s="21"/>
      <c r="AI41" s="21"/>
      <c r="AJ41" s="21"/>
      <c r="AK41" s="21">
        <v>46</v>
      </c>
      <c r="AL41" s="21"/>
      <c r="AM41" s="21"/>
      <c r="AN41" s="23">
        <f t="shared" si="6"/>
        <v>0.92</v>
      </c>
      <c r="AO41" s="21">
        <f t="shared" si="7"/>
        <v>0.679</v>
      </c>
      <c r="AP41" s="21"/>
      <c r="AQ41" s="21"/>
      <c r="AR41" s="21">
        <v>16</v>
      </c>
      <c r="AS41" s="21"/>
      <c r="AT41" s="21"/>
      <c r="AU41" s="21"/>
      <c r="AV41" s="23">
        <f t="shared" si="8"/>
        <v>0.8</v>
      </c>
      <c r="AW41" s="21">
        <f t="shared" si="9"/>
        <v>0.6941666666666666</v>
      </c>
      <c r="AX41" s="26"/>
      <c r="AY41" s="26">
        <f t="shared" si="10"/>
        <v>26</v>
      </c>
      <c r="AZ41" s="27"/>
      <c r="BA41" s="27"/>
      <c r="BB41" s="27"/>
      <c r="BC41" s="27">
        <v>17</v>
      </c>
      <c r="BD41" s="21">
        <f t="shared" si="11"/>
        <v>0.5916666666666666</v>
      </c>
      <c r="BE41" s="21">
        <f t="shared" si="12"/>
        <v>0.7625277777777777</v>
      </c>
      <c r="BF41" s="26"/>
      <c r="BG41" s="26"/>
      <c r="BH41" s="26"/>
      <c r="BI41" s="26">
        <f t="shared" si="13"/>
        <v>46</v>
      </c>
      <c r="BJ41" s="27"/>
      <c r="BK41" s="27">
        <v>17</v>
      </c>
      <c r="BL41" s="21">
        <f t="shared" si="14"/>
        <v>0.7786666666666667</v>
      </c>
      <c r="BM41" s="21">
        <f t="shared" si="15"/>
        <v>0.7158444444444445</v>
      </c>
      <c r="BN41" s="26"/>
      <c r="BO41" s="26"/>
      <c r="BP41" s="26">
        <f t="shared" si="16"/>
        <v>64</v>
      </c>
      <c r="BQ41" s="26"/>
      <c r="BR41" s="26"/>
      <c r="BS41" s="26"/>
      <c r="BT41" s="21">
        <f t="shared" si="17"/>
        <v>0.8</v>
      </c>
      <c r="BU41" s="22">
        <f t="shared" si="18"/>
        <v>0.6941666666666666</v>
      </c>
      <c r="BV41" s="17">
        <f t="shared" si="19"/>
        <v>0.7089583333333334</v>
      </c>
    </row>
    <row r="42" spans="1:74" s="1" customFormat="1" ht="15" thickBot="1">
      <c r="A42" s="3">
        <v>20130037</v>
      </c>
      <c r="B42" s="4" t="s">
        <v>7</v>
      </c>
      <c r="C42" s="4"/>
      <c r="D42" s="3">
        <f t="shared" si="20"/>
        <v>72</v>
      </c>
      <c r="E42" s="3">
        <f t="shared" si="21"/>
        <v>87</v>
      </c>
      <c r="F42" s="3">
        <f t="shared" si="22"/>
        <v>70</v>
      </c>
      <c r="G42" s="3">
        <f t="shared" si="23"/>
        <v>62</v>
      </c>
      <c r="H42" s="3">
        <f t="shared" si="24"/>
        <v>86</v>
      </c>
      <c r="I42" s="3">
        <f t="shared" si="25"/>
        <v>45</v>
      </c>
      <c r="J42" s="26">
        <v>72</v>
      </c>
      <c r="K42" s="26"/>
      <c r="L42" s="27"/>
      <c r="M42" s="27"/>
      <c r="N42" s="27">
        <v>57</v>
      </c>
      <c r="O42" s="27">
        <v>15</v>
      </c>
      <c r="P42" s="21">
        <f t="shared" si="26"/>
        <v>0.5589999999999999</v>
      </c>
      <c r="Q42" s="22">
        <f t="shared" si="27"/>
        <v>0.6541777777777777</v>
      </c>
      <c r="R42" s="28"/>
      <c r="S42" s="28">
        <v>11</v>
      </c>
      <c r="T42" s="29"/>
      <c r="U42" s="28"/>
      <c r="V42" s="28">
        <v>29</v>
      </c>
      <c r="W42" s="28"/>
      <c r="X42" s="23">
        <f t="shared" si="2"/>
        <v>0.655</v>
      </c>
      <c r="Y42" s="21">
        <f t="shared" si="3"/>
        <v>0.736</v>
      </c>
      <c r="Z42" s="21"/>
      <c r="AA42" s="21">
        <v>38</v>
      </c>
      <c r="AB42" s="21"/>
      <c r="AC42" s="21"/>
      <c r="AD42" s="21"/>
      <c r="AE42" s="21"/>
      <c r="AF42" s="23">
        <f t="shared" si="4"/>
        <v>0.95</v>
      </c>
      <c r="AG42" s="21">
        <f t="shared" si="5"/>
        <v>0.7424999999999999</v>
      </c>
      <c r="AH42" s="21"/>
      <c r="AI42" s="21"/>
      <c r="AJ42" s="21"/>
      <c r="AK42" s="21">
        <v>31</v>
      </c>
      <c r="AL42" s="21"/>
      <c r="AM42" s="21"/>
      <c r="AN42" s="23">
        <f t="shared" si="6"/>
        <v>0.62</v>
      </c>
      <c r="AO42" s="21">
        <f t="shared" si="7"/>
        <v>0.679</v>
      </c>
      <c r="AP42" s="21"/>
      <c r="AQ42" s="21"/>
      <c r="AR42" s="21">
        <v>14</v>
      </c>
      <c r="AS42" s="21"/>
      <c r="AT42" s="21"/>
      <c r="AU42" s="21"/>
      <c r="AV42" s="23">
        <f t="shared" si="8"/>
        <v>0.7</v>
      </c>
      <c r="AW42" s="21">
        <f t="shared" si="9"/>
        <v>0.6941666666666666</v>
      </c>
      <c r="AX42" s="26"/>
      <c r="AY42" s="26">
        <f t="shared" si="10"/>
        <v>38</v>
      </c>
      <c r="AZ42" s="27"/>
      <c r="BA42" s="27"/>
      <c r="BB42" s="27"/>
      <c r="BC42" s="27">
        <v>15</v>
      </c>
      <c r="BD42" s="21">
        <f t="shared" si="11"/>
        <v>0.635</v>
      </c>
      <c r="BE42" s="21">
        <f t="shared" si="12"/>
        <v>0.7625277777777777</v>
      </c>
      <c r="BF42" s="26"/>
      <c r="BG42" s="26"/>
      <c r="BH42" s="26"/>
      <c r="BI42" s="26">
        <f t="shared" si="13"/>
        <v>31</v>
      </c>
      <c r="BJ42" s="27"/>
      <c r="BK42" s="27">
        <v>15</v>
      </c>
      <c r="BL42" s="21">
        <f t="shared" si="14"/>
        <v>0.5720000000000001</v>
      </c>
      <c r="BM42" s="21">
        <f t="shared" si="15"/>
        <v>0.7158444444444445</v>
      </c>
      <c r="BN42" s="26"/>
      <c r="BO42" s="26"/>
      <c r="BP42" s="26">
        <f t="shared" si="16"/>
        <v>56</v>
      </c>
      <c r="BQ42" s="26"/>
      <c r="BR42" s="26"/>
      <c r="BS42" s="26"/>
      <c r="BT42" s="21">
        <f t="shared" si="17"/>
        <v>0.7</v>
      </c>
      <c r="BU42" s="22">
        <f t="shared" si="18"/>
        <v>0.6941666666666666</v>
      </c>
      <c r="BV42" s="17">
        <f t="shared" si="19"/>
        <v>0.673875</v>
      </c>
    </row>
    <row r="43" spans="1:74" s="1" customFormat="1" ht="15" thickBot="1">
      <c r="A43" s="3">
        <v>20130038</v>
      </c>
      <c r="B43" s="4" t="s">
        <v>7</v>
      </c>
      <c r="C43" s="4"/>
      <c r="D43" s="3">
        <f t="shared" si="20"/>
        <v>87</v>
      </c>
      <c r="E43" s="3">
        <f t="shared" si="21"/>
        <v>69</v>
      </c>
      <c r="F43" s="3">
        <f t="shared" si="22"/>
        <v>85</v>
      </c>
      <c r="G43" s="3">
        <f t="shared" si="23"/>
        <v>78</v>
      </c>
      <c r="H43" s="3">
        <f t="shared" si="24"/>
        <v>74</v>
      </c>
      <c r="I43" s="3">
        <f t="shared" si="25"/>
        <v>63</v>
      </c>
      <c r="J43" s="26">
        <v>87</v>
      </c>
      <c r="K43" s="26"/>
      <c r="L43" s="27"/>
      <c r="M43" s="27"/>
      <c r="N43" s="27">
        <v>53</v>
      </c>
      <c r="O43" s="27">
        <v>21</v>
      </c>
      <c r="P43" s="21">
        <f t="shared" si="26"/>
        <v>0.6656666666666666</v>
      </c>
      <c r="Q43" s="22">
        <f t="shared" si="27"/>
        <v>0.6541777777777777</v>
      </c>
      <c r="R43" s="28"/>
      <c r="S43" s="28">
        <v>19</v>
      </c>
      <c r="T43" s="29"/>
      <c r="U43" s="28"/>
      <c r="V43" s="28">
        <v>21</v>
      </c>
      <c r="W43" s="28"/>
      <c r="X43" s="23">
        <f t="shared" si="2"/>
        <v>0.6950000000000001</v>
      </c>
      <c r="Y43" s="21">
        <f t="shared" si="3"/>
        <v>0.736</v>
      </c>
      <c r="Z43" s="21"/>
      <c r="AA43" s="21">
        <v>25</v>
      </c>
      <c r="AB43" s="21"/>
      <c r="AC43" s="21"/>
      <c r="AD43" s="21"/>
      <c r="AE43" s="21"/>
      <c r="AF43" s="23">
        <f t="shared" si="4"/>
        <v>0.625</v>
      </c>
      <c r="AG43" s="21">
        <f t="shared" si="5"/>
        <v>0.7424999999999999</v>
      </c>
      <c r="AH43" s="21"/>
      <c r="AI43" s="21"/>
      <c r="AJ43" s="21"/>
      <c r="AK43" s="21">
        <v>39</v>
      </c>
      <c r="AL43" s="21"/>
      <c r="AM43" s="21"/>
      <c r="AN43" s="23">
        <f t="shared" si="6"/>
        <v>0.78</v>
      </c>
      <c r="AO43" s="21">
        <f t="shared" si="7"/>
        <v>0.679</v>
      </c>
      <c r="AP43" s="21"/>
      <c r="AQ43" s="21"/>
      <c r="AR43" s="21">
        <v>17</v>
      </c>
      <c r="AS43" s="21"/>
      <c r="AT43" s="21"/>
      <c r="AU43" s="21"/>
      <c r="AV43" s="23">
        <f t="shared" si="8"/>
        <v>0.85</v>
      </c>
      <c r="AW43" s="21">
        <f t="shared" si="9"/>
        <v>0.6941666666666666</v>
      </c>
      <c r="AX43" s="26"/>
      <c r="AY43" s="26">
        <f t="shared" si="10"/>
        <v>25</v>
      </c>
      <c r="AZ43" s="27"/>
      <c r="BA43" s="27"/>
      <c r="BB43" s="27"/>
      <c r="BC43" s="27">
        <v>21</v>
      </c>
      <c r="BD43" s="21">
        <f t="shared" si="11"/>
        <v>0.6775</v>
      </c>
      <c r="BE43" s="21">
        <f t="shared" si="12"/>
        <v>0.7625277777777777</v>
      </c>
      <c r="BF43" s="26"/>
      <c r="BG43" s="26"/>
      <c r="BH43" s="26"/>
      <c r="BI43" s="26">
        <f t="shared" si="13"/>
        <v>39</v>
      </c>
      <c r="BJ43" s="27"/>
      <c r="BK43" s="27">
        <v>21</v>
      </c>
      <c r="BL43" s="21">
        <f t="shared" si="14"/>
        <v>0.748</v>
      </c>
      <c r="BM43" s="21">
        <f t="shared" si="15"/>
        <v>0.7158444444444445</v>
      </c>
      <c r="BN43" s="26"/>
      <c r="BO43" s="26"/>
      <c r="BP43" s="26">
        <f t="shared" si="16"/>
        <v>68</v>
      </c>
      <c r="BQ43" s="26"/>
      <c r="BR43" s="26"/>
      <c r="BS43" s="26"/>
      <c r="BT43" s="21">
        <f t="shared" si="17"/>
        <v>0.85</v>
      </c>
      <c r="BU43" s="22">
        <f t="shared" si="18"/>
        <v>0.6941666666666666</v>
      </c>
      <c r="BV43" s="17">
        <f t="shared" si="19"/>
        <v>0.7363958333333334</v>
      </c>
    </row>
    <row r="44" spans="1:74" s="1" customFormat="1" ht="15" thickBot="1">
      <c r="A44" s="3">
        <v>20130039</v>
      </c>
      <c r="B44" s="4" t="s">
        <v>7</v>
      </c>
      <c r="C44" s="4"/>
      <c r="D44" s="3">
        <f t="shared" si="20"/>
        <v>64</v>
      </c>
      <c r="E44" s="3">
        <f t="shared" si="21"/>
        <v>61</v>
      </c>
      <c r="F44" s="3">
        <f t="shared" si="22"/>
        <v>60</v>
      </c>
      <c r="G44" s="3">
        <f t="shared" si="23"/>
        <v>56</v>
      </c>
      <c r="H44" s="3">
        <f t="shared" si="24"/>
        <v>81</v>
      </c>
      <c r="I44" s="3">
        <f t="shared" si="25"/>
        <v>75</v>
      </c>
      <c r="J44" s="26">
        <v>64</v>
      </c>
      <c r="K44" s="26"/>
      <c r="L44" s="27"/>
      <c r="M44" s="27"/>
      <c r="N44" s="27">
        <v>56</v>
      </c>
      <c r="O44" s="27">
        <v>25</v>
      </c>
      <c r="P44" s="21">
        <f t="shared" si="26"/>
        <v>0.6896666666666667</v>
      </c>
      <c r="Q44" s="22">
        <f t="shared" si="27"/>
        <v>0.6541777777777777</v>
      </c>
      <c r="R44" s="28"/>
      <c r="S44" s="28">
        <v>13</v>
      </c>
      <c r="T44" s="29"/>
      <c r="U44" s="28"/>
      <c r="V44" s="28">
        <v>25</v>
      </c>
      <c r="W44" s="28"/>
      <c r="X44" s="23">
        <f t="shared" si="2"/>
        <v>0.635</v>
      </c>
      <c r="Y44" s="21">
        <f t="shared" si="3"/>
        <v>0.736</v>
      </c>
      <c r="Z44" s="21"/>
      <c r="AA44" s="21">
        <v>24</v>
      </c>
      <c r="AB44" s="21"/>
      <c r="AC44" s="21"/>
      <c r="AD44" s="21"/>
      <c r="AE44" s="21"/>
      <c r="AF44" s="23">
        <f t="shared" si="4"/>
        <v>0.6</v>
      </c>
      <c r="AG44" s="21">
        <f t="shared" si="5"/>
        <v>0.7424999999999999</v>
      </c>
      <c r="AH44" s="21"/>
      <c r="AI44" s="21"/>
      <c r="AJ44" s="21"/>
      <c r="AK44" s="21">
        <v>28</v>
      </c>
      <c r="AL44" s="21"/>
      <c r="AM44" s="21"/>
      <c r="AN44" s="23">
        <f t="shared" si="6"/>
        <v>0.56</v>
      </c>
      <c r="AO44" s="21">
        <f t="shared" si="7"/>
        <v>0.679</v>
      </c>
      <c r="AP44" s="21"/>
      <c r="AQ44" s="21"/>
      <c r="AR44" s="21">
        <v>12</v>
      </c>
      <c r="AS44" s="21"/>
      <c r="AT44" s="21"/>
      <c r="AU44" s="21"/>
      <c r="AV44" s="23">
        <f t="shared" si="8"/>
        <v>0.6</v>
      </c>
      <c r="AW44" s="21">
        <f t="shared" si="9"/>
        <v>0.6941666666666666</v>
      </c>
      <c r="AX44" s="26"/>
      <c r="AY44" s="26">
        <f t="shared" si="10"/>
        <v>24</v>
      </c>
      <c r="AZ44" s="27"/>
      <c r="BA44" s="27"/>
      <c r="BB44" s="27"/>
      <c r="BC44" s="27">
        <v>25</v>
      </c>
      <c r="BD44" s="21">
        <f t="shared" si="11"/>
        <v>0.7633333333333334</v>
      </c>
      <c r="BE44" s="21">
        <f t="shared" si="12"/>
        <v>0.7625277777777777</v>
      </c>
      <c r="BF44" s="26"/>
      <c r="BG44" s="26"/>
      <c r="BH44" s="26"/>
      <c r="BI44" s="26">
        <f t="shared" si="13"/>
        <v>28</v>
      </c>
      <c r="BJ44" s="27"/>
      <c r="BK44" s="27">
        <v>25</v>
      </c>
      <c r="BL44" s="21">
        <f t="shared" si="14"/>
        <v>0.6693333333333333</v>
      </c>
      <c r="BM44" s="21">
        <f t="shared" si="15"/>
        <v>0.7158444444444445</v>
      </c>
      <c r="BN44" s="26"/>
      <c r="BO44" s="26"/>
      <c r="BP44" s="26">
        <f t="shared" si="16"/>
        <v>48</v>
      </c>
      <c r="BQ44" s="26"/>
      <c r="BR44" s="26"/>
      <c r="BS44" s="26"/>
      <c r="BT44" s="21">
        <f t="shared" si="17"/>
        <v>0.6</v>
      </c>
      <c r="BU44" s="22">
        <f t="shared" si="18"/>
        <v>0.6941666666666666</v>
      </c>
      <c r="BV44" s="17">
        <f t="shared" si="19"/>
        <v>0.6396666666666666</v>
      </c>
    </row>
    <row r="45" spans="1:74" s="1" customFormat="1" ht="15" thickBot="1">
      <c r="A45" s="3">
        <v>20130040</v>
      </c>
      <c r="B45" s="4" t="s">
        <v>7</v>
      </c>
      <c r="C45" s="4"/>
      <c r="D45" s="3">
        <f t="shared" si="20"/>
        <v>67</v>
      </c>
      <c r="E45" s="3">
        <f t="shared" si="21"/>
        <v>84</v>
      </c>
      <c r="F45" s="3">
        <f t="shared" si="22"/>
        <v>65</v>
      </c>
      <c r="G45" s="3">
        <f t="shared" si="23"/>
        <v>58</v>
      </c>
      <c r="H45" s="3">
        <f t="shared" si="24"/>
        <v>64</v>
      </c>
      <c r="I45" s="3">
        <f t="shared" si="25"/>
        <v>81</v>
      </c>
      <c r="J45" s="26">
        <v>67</v>
      </c>
      <c r="K45" s="26"/>
      <c r="L45" s="27"/>
      <c r="M45" s="27"/>
      <c r="N45" s="27">
        <v>40</v>
      </c>
      <c r="O45" s="27">
        <v>27</v>
      </c>
      <c r="P45" s="21">
        <f t="shared" si="26"/>
        <v>0.6723333333333333</v>
      </c>
      <c r="Q45" s="22">
        <f t="shared" si="27"/>
        <v>0.6541777777777777</v>
      </c>
      <c r="R45" s="28"/>
      <c r="S45" s="28">
        <v>18</v>
      </c>
      <c r="T45" s="29"/>
      <c r="U45" s="28"/>
      <c r="V45" s="28">
        <v>24</v>
      </c>
      <c r="W45" s="28"/>
      <c r="X45" s="23">
        <f t="shared" si="2"/>
        <v>0.72</v>
      </c>
      <c r="Y45" s="21">
        <f t="shared" si="3"/>
        <v>0.736</v>
      </c>
      <c r="Z45" s="21"/>
      <c r="AA45" s="21">
        <v>33</v>
      </c>
      <c r="AB45" s="21"/>
      <c r="AC45" s="21"/>
      <c r="AD45" s="21"/>
      <c r="AE45" s="21"/>
      <c r="AF45" s="23">
        <f t="shared" si="4"/>
        <v>0.825</v>
      </c>
      <c r="AG45" s="21">
        <f t="shared" si="5"/>
        <v>0.7424999999999999</v>
      </c>
      <c r="AH45" s="21"/>
      <c r="AI45" s="21"/>
      <c r="AJ45" s="21"/>
      <c r="AK45" s="21">
        <v>29</v>
      </c>
      <c r="AL45" s="21"/>
      <c r="AM45" s="21"/>
      <c r="AN45" s="23">
        <f t="shared" si="6"/>
        <v>0.58</v>
      </c>
      <c r="AO45" s="21">
        <f t="shared" si="7"/>
        <v>0.679</v>
      </c>
      <c r="AP45" s="21"/>
      <c r="AQ45" s="21"/>
      <c r="AR45" s="21">
        <v>13</v>
      </c>
      <c r="AS45" s="21"/>
      <c r="AT45" s="21"/>
      <c r="AU45" s="21"/>
      <c r="AV45" s="23">
        <f t="shared" si="8"/>
        <v>0.65</v>
      </c>
      <c r="AW45" s="21">
        <f t="shared" si="9"/>
        <v>0.6941666666666666</v>
      </c>
      <c r="AX45" s="26"/>
      <c r="AY45" s="26">
        <f t="shared" si="10"/>
        <v>33</v>
      </c>
      <c r="AZ45" s="27"/>
      <c r="BA45" s="27"/>
      <c r="BB45" s="27"/>
      <c r="BC45" s="27">
        <v>27</v>
      </c>
      <c r="BD45" s="21">
        <f t="shared" si="11"/>
        <v>0.8775</v>
      </c>
      <c r="BE45" s="21">
        <f t="shared" si="12"/>
        <v>0.7625277777777777</v>
      </c>
      <c r="BF45" s="26"/>
      <c r="BG45" s="26"/>
      <c r="BH45" s="26"/>
      <c r="BI45" s="26">
        <f t="shared" si="13"/>
        <v>29</v>
      </c>
      <c r="BJ45" s="27"/>
      <c r="BK45" s="27">
        <v>27</v>
      </c>
      <c r="BL45" s="21">
        <f t="shared" si="14"/>
        <v>0.708</v>
      </c>
      <c r="BM45" s="21">
        <f t="shared" si="15"/>
        <v>0.7158444444444445</v>
      </c>
      <c r="BN45" s="26"/>
      <c r="BO45" s="26"/>
      <c r="BP45" s="26">
        <f t="shared" si="16"/>
        <v>52</v>
      </c>
      <c r="BQ45" s="26"/>
      <c r="BR45" s="26"/>
      <c r="BS45" s="26"/>
      <c r="BT45" s="21">
        <f t="shared" si="17"/>
        <v>0.65</v>
      </c>
      <c r="BU45" s="22">
        <f t="shared" si="18"/>
        <v>0.6941666666666666</v>
      </c>
      <c r="BV45" s="17">
        <f t="shared" si="19"/>
        <v>0.7103541666666667</v>
      </c>
    </row>
    <row r="46" spans="1:74" s="1" customFormat="1" ht="15" thickBot="1">
      <c r="A46" s="3">
        <v>20130041</v>
      </c>
      <c r="B46" s="4" t="s">
        <v>7</v>
      </c>
      <c r="C46" s="4"/>
      <c r="D46" s="3">
        <f t="shared" si="20"/>
        <v>98</v>
      </c>
      <c r="E46" s="3">
        <f t="shared" si="21"/>
        <v>90</v>
      </c>
      <c r="F46" s="3">
        <f t="shared" si="22"/>
        <v>95</v>
      </c>
      <c r="G46" s="3">
        <f t="shared" si="23"/>
        <v>60</v>
      </c>
      <c r="H46" s="3">
        <f t="shared" si="24"/>
        <v>67</v>
      </c>
      <c r="I46" s="3">
        <f t="shared" si="25"/>
        <v>45</v>
      </c>
      <c r="J46" s="26">
        <v>98</v>
      </c>
      <c r="K46" s="26"/>
      <c r="L46" s="27"/>
      <c r="M46" s="27"/>
      <c r="N46" s="27">
        <v>43</v>
      </c>
      <c r="O46" s="27">
        <v>15</v>
      </c>
      <c r="P46" s="21">
        <f t="shared" si="26"/>
        <v>0.5643333333333334</v>
      </c>
      <c r="Q46" s="22">
        <f t="shared" si="27"/>
        <v>0.6541777777777777</v>
      </c>
      <c r="R46" s="28"/>
      <c r="S46" s="28">
        <v>12</v>
      </c>
      <c r="T46" s="29"/>
      <c r="U46" s="28"/>
      <c r="V46" s="28">
        <v>24</v>
      </c>
      <c r="W46" s="28"/>
      <c r="X46" s="23">
        <f t="shared" si="2"/>
        <v>0.6</v>
      </c>
      <c r="Y46" s="21">
        <f t="shared" si="3"/>
        <v>0.736</v>
      </c>
      <c r="Z46" s="21"/>
      <c r="AA46" s="21">
        <v>39</v>
      </c>
      <c r="AB46" s="21"/>
      <c r="AC46" s="21"/>
      <c r="AD46" s="21"/>
      <c r="AE46" s="21"/>
      <c r="AF46" s="23">
        <f t="shared" si="4"/>
        <v>0.975</v>
      </c>
      <c r="AG46" s="21">
        <f t="shared" si="5"/>
        <v>0.7424999999999999</v>
      </c>
      <c r="AH46" s="21"/>
      <c r="AI46" s="21"/>
      <c r="AJ46" s="21"/>
      <c r="AK46" s="21">
        <v>30</v>
      </c>
      <c r="AL46" s="21"/>
      <c r="AM46" s="21"/>
      <c r="AN46" s="23">
        <f t="shared" si="6"/>
        <v>0.6</v>
      </c>
      <c r="AO46" s="21">
        <f t="shared" si="7"/>
        <v>0.679</v>
      </c>
      <c r="AP46" s="21"/>
      <c r="AQ46" s="21"/>
      <c r="AR46" s="21">
        <v>19</v>
      </c>
      <c r="AS46" s="21"/>
      <c r="AT46" s="21"/>
      <c r="AU46" s="21"/>
      <c r="AV46" s="23">
        <f t="shared" si="8"/>
        <v>0.95</v>
      </c>
      <c r="AW46" s="21">
        <f t="shared" si="9"/>
        <v>0.6941666666666666</v>
      </c>
      <c r="AX46" s="26"/>
      <c r="AY46" s="26">
        <f t="shared" si="10"/>
        <v>39</v>
      </c>
      <c r="AZ46" s="27"/>
      <c r="BA46" s="27"/>
      <c r="BB46" s="27"/>
      <c r="BC46" s="27">
        <v>15</v>
      </c>
      <c r="BD46" s="21">
        <f t="shared" si="11"/>
        <v>0.6425</v>
      </c>
      <c r="BE46" s="21">
        <f t="shared" si="12"/>
        <v>0.7625277777777777</v>
      </c>
      <c r="BF46" s="26"/>
      <c r="BG46" s="26"/>
      <c r="BH46" s="26"/>
      <c r="BI46" s="26">
        <f t="shared" si="13"/>
        <v>30</v>
      </c>
      <c r="BJ46" s="27"/>
      <c r="BK46" s="27">
        <v>15</v>
      </c>
      <c r="BL46" s="21">
        <f t="shared" si="14"/>
        <v>0.56</v>
      </c>
      <c r="BM46" s="21">
        <f t="shared" si="15"/>
        <v>0.7158444444444445</v>
      </c>
      <c r="BN46" s="26"/>
      <c r="BO46" s="26"/>
      <c r="BP46" s="26">
        <f t="shared" si="16"/>
        <v>76</v>
      </c>
      <c r="BQ46" s="26"/>
      <c r="BR46" s="26"/>
      <c r="BS46" s="26"/>
      <c r="BT46" s="21">
        <f t="shared" si="17"/>
        <v>0.95</v>
      </c>
      <c r="BU46" s="22">
        <f t="shared" si="18"/>
        <v>0.6941666666666666</v>
      </c>
      <c r="BV46" s="17">
        <f t="shared" si="19"/>
        <v>0.7302291666666668</v>
      </c>
    </row>
    <row r="47" spans="1:74" s="1" customFormat="1" ht="15" thickBot="1">
      <c r="A47" s="3">
        <v>20130042</v>
      </c>
      <c r="B47" s="4" t="s">
        <v>7</v>
      </c>
      <c r="C47" s="4"/>
      <c r="D47" s="3">
        <f t="shared" si="20"/>
        <v>96</v>
      </c>
      <c r="E47" s="3">
        <f t="shared" si="21"/>
        <v>61</v>
      </c>
      <c r="F47" s="3">
        <f t="shared" si="22"/>
        <v>95</v>
      </c>
      <c r="G47" s="3">
        <f t="shared" si="23"/>
        <v>66</v>
      </c>
      <c r="H47" s="3">
        <f t="shared" si="24"/>
        <v>74</v>
      </c>
      <c r="I47" s="3">
        <f t="shared" si="25"/>
        <v>51</v>
      </c>
      <c r="J47" s="26">
        <v>96</v>
      </c>
      <c r="K47" s="26"/>
      <c r="L47" s="27"/>
      <c r="M47" s="27"/>
      <c r="N47" s="27">
        <v>42</v>
      </c>
      <c r="O47" s="27">
        <v>17</v>
      </c>
      <c r="P47" s="21">
        <f t="shared" si="26"/>
        <v>0.587</v>
      </c>
      <c r="Q47" s="22">
        <f t="shared" si="27"/>
        <v>0.6541777777777777</v>
      </c>
      <c r="R47" s="28"/>
      <c r="S47" s="28">
        <v>17</v>
      </c>
      <c r="T47" s="29"/>
      <c r="U47" s="28"/>
      <c r="V47" s="28">
        <v>32</v>
      </c>
      <c r="W47" s="28"/>
      <c r="X47" s="23">
        <f t="shared" si="2"/>
        <v>0.8200000000000001</v>
      </c>
      <c r="Y47" s="21">
        <f t="shared" si="3"/>
        <v>0.736</v>
      </c>
      <c r="Z47" s="21"/>
      <c r="AA47" s="21">
        <v>22</v>
      </c>
      <c r="AB47" s="21"/>
      <c r="AC47" s="21"/>
      <c r="AD47" s="21"/>
      <c r="AE47" s="21"/>
      <c r="AF47" s="23">
        <f t="shared" si="4"/>
        <v>0.55</v>
      </c>
      <c r="AG47" s="21">
        <f t="shared" si="5"/>
        <v>0.7424999999999999</v>
      </c>
      <c r="AH47" s="21"/>
      <c r="AI47" s="21"/>
      <c r="AJ47" s="21"/>
      <c r="AK47" s="21">
        <v>33</v>
      </c>
      <c r="AL47" s="21"/>
      <c r="AM47" s="21"/>
      <c r="AN47" s="23">
        <f t="shared" si="6"/>
        <v>0.66</v>
      </c>
      <c r="AO47" s="21">
        <f t="shared" si="7"/>
        <v>0.679</v>
      </c>
      <c r="AP47" s="21"/>
      <c r="AQ47" s="21"/>
      <c r="AR47" s="21">
        <v>19</v>
      </c>
      <c r="AS47" s="21"/>
      <c r="AT47" s="21"/>
      <c r="AU47" s="21"/>
      <c r="AV47" s="23">
        <f t="shared" si="8"/>
        <v>0.95</v>
      </c>
      <c r="AW47" s="21">
        <f t="shared" si="9"/>
        <v>0.6941666666666666</v>
      </c>
      <c r="AX47" s="26"/>
      <c r="AY47" s="26">
        <f t="shared" si="10"/>
        <v>22</v>
      </c>
      <c r="AZ47" s="27"/>
      <c r="BA47" s="27"/>
      <c r="BB47" s="27"/>
      <c r="BC47" s="27">
        <v>17</v>
      </c>
      <c r="BD47" s="21">
        <f t="shared" si="11"/>
        <v>0.5616666666666666</v>
      </c>
      <c r="BE47" s="21">
        <f t="shared" si="12"/>
        <v>0.7625277777777777</v>
      </c>
      <c r="BF47" s="26"/>
      <c r="BG47" s="26"/>
      <c r="BH47" s="26"/>
      <c r="BI47" s="26">
        <f t="shared" si="13"/>
        <v>33</v>
      </c>
      <c r="BJ47" s="27"/>
      <c r="BK47" s="27">
        <v>17</v>
      </c>
      <c r="BL47" s="21">
        <f t="shared" si="14"/>
        <v>0.6226666666666667</v>
      </c>
      <c r="BM47" s="21">
        <f t="shared" si="15"/>
        <v>0.7158444444444445</v>
      </c>
      <c r="BN47" s="26"/>
      <c r="BO47" s="26"/>
      <c r="BP47" s="26">
        <f t="shared" si="16"/>
        <v>76</v>
      </c>
      <c r="BQ47" s="26"/>
      <c r="BR47" s="26"/>
      <c r="BS47" s="26"/>
      <c r="BT47" s="21">
        <f t="shared" si="17"/>
        <v>0.95</v>
      </c>
      <c r="BU47" s="22">
        <f t="shared" si="18"/>
        <v>0.6941666666666666</v>
      </c>
      <c r="BV47" s="17">
        <f t="shared" si="19"/>
        <v>0.7126666666666667</v>
      </c>
    </row>
    <row r="48" spans="1:74" s="1" customFormat="1" ht="15" thickBot="1">
      <c r="A48" s="3">
        <v>20130043</v>
      </c>
      <c r="B48" s="4" t="s">
        <v>7</v>
      </c>
      <c r="C48" s="4"/>
      <c r="D48" s="3">
        <f t="shared" si="20"/>
        <v>89</v>
      </c>
      <c r="E48" s="3">
        <f t="shared" si="21"/>
        <v>95</v>
      </c>
      <c r="F48" s="3">
        <f t="shared" si="22"/>
        <v>85</v>
      </c>
      <c r="G48" s="3">
        <f t="shared" si="23"/>
        <v>54</v>
      </c>
      <c r="H48" s="3">
        <f t="shared" si="24"/>
        <v>69</v>
      </c>
      <c r="I48" s="3">
        <f t="shared" si="25"/>
        <v>66</v>
      </c>
      <c r="J48" s="26">
        <v>89</v>
      </c>
      <c r="K48" s="26"/>
      <c r="L48" s="27"/>
      <c r="M48" s="27"/>
      <c r="N48" s="27">
        <v>40</v>
      </c>
      <c r="O48" s="27">
        <v>22</v>
      </c>
      <c r="P48" s="21">
        <f t="shared" si="26"/>
        <v>0.6413333333333333</v>
      </c>
      <c r="Q48" s="22">
        <f t="shared" si="27"/>
        <v>0.6541777777777777</v>
      </c>
      <c r="R48" s="28"/>
      <c r="S48" s="28">
        <v>17</v>
      </c>
      <c r="T48" s="29"/>
      <c r="U48" s="28"/>
      <c r="V48" s="28">
        <v>29</v>
      </c>
      <c r="W48" s="28"/>
      <c r="X48" s="23">
        <f t="shared" si="2"/>
        <v>0.775</v>
      </c>
      <c r="Y48" s="21">
        <f t="shared" si="3"/>
        <v>0.736</v>
      </c>
      <c r="Z48" s="21"/>
      <c r="AA48" s="21">
        <v>39</v>
      </c>
      <c r="AB48" s="21"/>
      <c r="AC48" s="21"/>
      <c r="AD48" s="21"/>
      <c r="AE48" s="21"/>
      <c r="AF48" s="23">
        <f t="shared" si="4"/>
        <v>0.975</v>
      </c>
      <c r="AG48" s="21">
        <f t="shared" si="5"/>
        <v>0.7424999999999999</v>
      </c>
      <c r="AH48" s="21"/>
      <c r="AI48" s="21"/>
      <c r="AJ48" s="21"/>
      <c r="AK48" s="21">
        <v>27</v>
      </c>
      <c r="AL48" s="21"/>
      <c r="AM48" s="21"/>
      <c r="AN48" s="23">
        <f t="shared" si="6"/>
        <v>0.54</v>
      </c>
      <c r="AO48" s="21">
        <f t="shared" si="7"/>
        <v>0.679</v>
      </c>
      <c r="AP48" s="21"/>
      <c r="AQ48" s="21"/>
      <c r="AR48" s="21">
        <v>17</v>
      </c>
      <c r="AS48" s="21"/>
      <c r="AT48" s="21"/>
      <c r="AU48" s="21"/>
      <c r="AV48" s="23">
        <f t="shared" si="8"/>
        <v>0.85</v>
      </c>
      <c r="AW48" s="21">
        <f t="shared" si="9"/>
        <v>0.6941666666666666</v>
      </c>
      <c r="AX48" s="26"/>
      <c r="AY48" s="26">
        <f t="shared" si="10"/>
        <v>39</v>
      </c>
      <c r="AZ48" s="27"/>
      <c r="BA48" s="27"/>
      <c r="BB48" s="27"/>
      <c r="BC48" s="27">
        <v>22</v>
      </c>
      <c r="BD48" s="21">
        <f t="shared" si="11"/>
        <v>0.8058333333333333</v>
      </c>
      <c r="BE48" s="21">
        <f t="shared" si="12"/>
        <v>0.7625277777777777</v>
      </c>
      <c r="BF48" s="26"/>
      <c r="BG48" s="26"/>
      <c r="BH48" s="26"/>
      <c r="BI48" s="26">
        <f t="shared" si="13"/>
        <v>27</v>
      </c>
      <c r="BJ48" s="27"/>
      <c r="BK48" s="27">
        <v>22</v>
      </c>
      <c r="BL48" s="21">
        <f t="shared" si="14"/>
        <v>0.6173333333333333</v>
      </c>
      <c r="BM48" s="21">
        <f t="shared" si="15"/>
        <v>0.7158444444444445</v>
      </c>
      <c r="BN48" s="26"/>
      <c r="BO48" s="26"/>
      <c r="BP48" s="26">
        <f t="shared" si="16"/>
        <v>68</v>
      </c>
      <c r="BQ48" s="26"/>
      <c r="BR48" s="26"/>
      <c r="BS48" s="26"/>
      <c r="BT48" s="21">
        <f t="shared" si="17"/>
        <v>0.85</v>
      </c>
      <c r="BU48" s="22">
        <f t="shared" si="18"/>
        <v>0.6941666666666666</v>
      </c>
      <c r="BV48" s="17">
        <f t="shared" si="19"/>
        <v>0.7568124999999999</v>
      </c>
    </row>
    <row r="49" spans="1:74" s="1" customFormat="1" ht="15" thickBot="1">
      <c r="A49" s="3">
        <v>20130044</v>
      </c>
      <c r="B49" s="4" t="s">
        <v>7</v>
      </c>
      <c r="C49" s="4"/>
      <c r="D49" s="3">
        <f t="shared" si="20"/>
        <v>74</v>
      </c>
      <c r="E49" s="3">
        <f t="shared" si="21"/>
        <v>79</v>
      </c>
      <c r="F49" s="3">
        <f t="shared" si="22"/>
        <v>70</v>
      </c>
      <c r="G49" s="3">
        <f t="shared" si="23"/>
        <v>42</v>
      </c>
      <c r="H49" s="3">
        <f t="shared" si="24"/>
        <v>86</v>
      </c>
      <c r="I49" s="3">
        <f t="shared" si="25"/>
        <v>45</v>
      </c>
      <c r="J49" s="26">
        <v>74</v>
      </c>
      <c r="K49" s="26"/>
      <c r="L49" s="27"/>
      <c r="M49" s="27"/>
      <c r="N49" s="27">
        <v>58</v>
      </c>
      <c r="O49" s="27">
        <v>15</v>
      </c>
      <c r="P49" s="21">
        <f t="shared" si="26"/>
        <v>0.5663333333333334</v>
      </c>
      <c r="Q49" s="22">
        <f t="shared" si="27"/>
        <v>0.6541777777777777</v>
      </c>
      <c r="R49" s="28"/>
      <c r="S49" s="28">
        <v>17</v>
      </c>
      <c r="T49" s="29"/>
      <c r="U49" s="28"/>
      <c r="V49" s="28">
        <v>28</v>
      </c>
      <c r="W49" s="28"/>
      <c r="X49" s="23">
        <f t="shared" si="2"/>
        <v>0.76</v>
      </c>
      <c r="Y49" s="21">
        <f t="shared" si="3"/>
        <v>0.736</v>
      </c>
      <c r="Z49" s="21"/>
      <c r="AA49" s="21">
        <v>31</v>
      </c>
      <c r="AB49" s="21"/>
      <c r="AC49" s="21"/>
      <c r="AD49" s="21"/>
      <c r="AE49" s="21"/>
      <c r="AF49" s="23">
        <f t="shared" si="4"/>
        <v>0.775</v>
      </c>
      <c r="AG49" s="21">
        <f t="shared" si="5"/>
        <v>0.7424999999999999</v>
      </c>
      <c r="AH49" s="21"/>
      <c r="AI49" s="21"/>
      <c r="AJ49" s="21"/>
      <c r="AK49" s="21">
        <v>21</v>
      </c>
      <c r="AL49" s="21"/>
      <c r="AM49" s="21"/>
      <c r="AN49" s="23">
        <f t="shared" si="6"/>
        <v>0.42</v>
      </c>
      <c r="AO49" s="21">
        <f t="shared" si="7"/>
        <v>0.679</v>
      </c>
      <c r="AP49" s="21"/>
      <c r="AQ49" s="21"/>
      <c r="AR49" s="21">
        <v>14</v>
      </c>
      <c r="AS49" s="21"/>
      <c r="AT49" s="21"/>
      <c r="AU49" s="21"/>
      <c r="AV49" s="23">
        <f t="shared" si="8"/>
        <v>0.7</v>
      </c>
      <c r="AW49" s="21">
        <f t="shared" si="9"/>
        <v>0.6941666666666666</v>
      </c>
      <c r="AX49" s="26"/>
      <c r="AY49" s="26">
        <f t="shared" si="10"/>
        <v>31</v>
      </c>
      <c r="AZ49" s="27"/>
      <c r="BA49" s="27"/>
      <c r="BB49" s="27"/>
      <c r="BC49" s="27">
        <v>15</v>
      </c>
      <c r="BD49" s="21">
        <f t="shared" si="11"/>
        <v>0.5825</v>
      </c>
      <c r="BE49" s="21">
        <f t="shared" si="12"/>
        <v>0.7625277777777777</v>
      </c>
      <c r="BF49" s="26"/>
      <c r="BG49" s="26"/>
      <c r="BH49" s="26"/>
      <c r="BI49" s="26">
        <f t="shared" si="13"/>
        <v>21</v>
      </c>
      <c r="BJ49" s="27"/>
      <c r="BK49" s="27">
        <v>15</v>
      </c>
      <c r="BL49" s="21">
        <f t="shared" si="14"/>
        <v>0.452</v>
      </c>
      <c r="BM49" s="21">
        <f t="shared" si="15"/>
        <v>0.7158444444444445</v>
      </c>
      <c r="BN49" s="26"/>
      <c r="BO49" s="26"/>
      <c r="BP49" s="26">
        <f t="shared" si="16"/>
        <v>56</v>
      </c>
      <c r="BQ49" s="26"/>
      <c r="BR49" s="26"/>
      <c r="BS49" s="26"/>
      <c r="BT49" s="21">
        <f t="shared" si="17"/>
        <v>0.7</v>
      </c>
      <c r="BU49" s="22">
        <f t="shared" si="18"/>
        <v>0.6941666666666666</v>
      </c>
      <c r="BV49" s="17">
        <f t="shared" si="19"/>
        <v>0.6194791666666667</v>
      </c>
    </row>
    <row r="50" spans="1:74" s="1" customFormat="1" ht="15" thickBot="1">
      <c r="A50" s="3">
        <v>20130045</v>
      </c>
      <c r="B50" s="4" t="s">
        <v>7</v>
      </c>
      <c r="C50" s="4"/>
      <c r="D50" s="3">
        <f t="shared" si="20"/>
        <v>81</v>
      </c>
      <c r="E50" s="3">
        <f t="shared" si="21"/>
        <v>90</v>
      </c>
      <c r="F50" s="3">
        <f t="shared" si="22"/>
        <v>80</v>
      </c>
      <c r="G50" s="3">
        <f t="shared" si="23"/>
        <v>52</v>
      </c>
      <c r="H50" s="3">
        <f t="shared" si="24"/>
        <v>80</v>
      </c>
      <c r="I50" s="3">
        <f t="shared" si="25"/>
        <v>57</v>
      </c>
      <c r="J50" s="26">
        <v>81</v>
      </c>
      <c r="K50" s="26"/>
      <c r="L50" s="27"/>
      <c r="M50" s="27"/>
      <c r="N50" s="27">
        <v>43</v>
      </c>
      <c r="O50" s="27">
        <v>19</v>
      </c>
      <c r="P50" s="21">
        <f t="shared" si="26"/>
        <v>0.5903333333333334</v>
      </c>
      <c r="Q50" s="22">
        <f t="shared" si="27"/>
        <v>0.6541777777777777</v>
      </c>
      <c r="R50" s="28"/>
      <c r="S50" s="28">
        <v>18</v>
      </c>
      <c r="T50" s="29"/>
      <c r="U50" s="28"/>
      <c r="V50" s="28">
        <v>37</v>
      </c>
      <c r="W50" s="28"/>
      <c r="X50" s="23">
        <f t="shared" si="2"/>
        <v>0.915</v>
      </c>
      <c r="Y50" s="21">
        <f t="shared" si="3"/>
        <v>0.736</v>
      </c>
      <c r="Z50" s="21"/>
      <c r="AA50" s="21">
        <v>36</v>
      </c>
      <c r="AB50" s="21"/>
      <c r="AC50" s="21"/>
      <c r="AD50" s="21"/>
      <c r="AE50" s="21"/>
      <c r="AF50" s="23">
        <f t="shared" si="4"/>
        <v>0.9</v>
      </c>
      <c r="AG50" s="21">
        <f t="shared" si="5"/>
        <v>0.7424999999999999</v>
      </c>
      <c r="AH50" s="21"/>
      <c r="AI50" s="21"/>
      <c r="AJ50" s="21"/>
      <c r="AK50" s="21">
        <v>26</v>
      </c>
      <c r="AL50" s="21"/>
      <c r="AM50" s="21"/>
      <c r="AN50" s="23">
        <f t="shared" si="6"/>
        <v>0.52</v>
      </c>
      <c r="AO50" s="21">
        <f t="shared" si="7"/>
        <v>0.679</v>
      </c>
      <c r="AP50" s="21"/>
      <c r="AQ50" s="21"/>
      <c r="AR50" s="21">
        <v>16</v>
      </c>
      <c r="AS50" s="21"/>
      <c r="AT50" s="21"/>
      <c r="AU50" s="21"/>
      <c r="AV50" s="23">
        <f t="shared" si="8"/>
        <v>0.8</v>
      </c>
      <c r="AW50" s="21">
        <f t="shared" si="9"/>
        <v>0.6941666666666666</v>
      </c>
      <c r="AX50" s="26"/>
      <c r="AY50" s="26">
        <f t="shared" si="10"/>
        <v>36</v>
      </c>
      <c r="AZ50" s="27"/>
      <c r="BA50" s="27"/>
      <c r="BB50" s="27"/>
      <c r="BC50" s="27">
        <v>19</v>
      </c>
      <c r="BD50" s="21">
        <f t="shared" si="11"/>
        <v>0.7133333333333334</v>
      </c>
      <c r="BE50" s="21">
        <f t="shared" si="12"/>
        <v>0.7625277777777777</v>
      </c>
      <c r="BF50" s="26"/>
      <c r="BG50" s="26"/>
      <c r="BH50" s="26"/>
      <c r="BI50" s="26">
        <f t="shared" si="13"/>
        <v>26</v>
      </c>
      <c r="BJ50" s="27"/>
      <c r="BK50" s="27">
        <v>19</v>
      </c>
      <c r="BL50" s="21">
        <f t="shared" si="14"/>
        <v>0.5653333333333334</v>
      </c>
      <c r="BM50" s="21">
        <f t="shared" si="15"/>
        <v>0.7158444444444445</v>
      </c>
      <c r="BN50" s="26"/>
      <c r="BO50" s="26"/>
      <c r="BP50" s="26">
        <f t="shared" si="16"/>
        <v>64</v>
      </c>
      <c r="BQ50" s="26"/>
      <c r="BR50" s="26"/>
      <c r="BS50" s="26"/>
      <c r="BT50" s="21">
        <f t="shared" si="17"/>
        <v>0.8</v>
      </c>
      <c r="BU50" s="22">
        <f t="shared" si="18"/>
        <v>0.6941666666666666</v>
      </c>
      <c r="BV50" s="17">
        <f t="shared" si="19"/>
        <v>0.7254999999999999</v>
      </c>
    </row>
    <row r="51" spans="1:74" s="1" customFormat="1" ht="15" thickBot="1">
      <c r="A51" s="3">
        <v>20130046</v>
      </c>
      <c r="B51" s="4" t="s">
        <v>7</v>
      </c>
      <c r="C51" s="4"/>
      <c r="D51" s="3">
        <f t="shared" si="20"/>
        <v>64</v>
      </c>
      <c r="E51" s="3">
        <f t="shared" si="21"/>
        <v>52</v>
      </c>
      <c r="F51" s="3">
        <f t="shared" si="22"/>
        <v>60</v>
      </c>
      <c r="G51" s="3">
        <f t="shared" si="23"/>
        <v>66</v>
      </c>
      <c r="H51" s="3">
        <f t="shared" si="24"/>
        <v>85</v>
      </c>
      <c r="I51" s="3">
        <f t="shared" si="25"/>
        <v>90</v>
      </c>
      <c r="J51" s="26">
        <v>64</v>
      </c>
      <c r="K51" s="26"/>
      <c r="L51" s="27"/>
      <c r="M51" s="27"/>
      <c r="N51" s="27">
        <v>56</v>
      </c>
      <c r="O51" s="27">
        <v>30</v>
      </c>
      <c r="P51" s="21">
        <f t="shared" si="26"/>
        <v>0.7646666666666666</v>
      </c>
      <c r="Q51" s="22">
        <f t="shared" si="27"/>
        <v>0.6541777777777777</v>
      </c>
      <c r="R51" s="28"/>
      <c r="S51" s="28">
        <v>12</v>
      </c>
      <c r="T51" s="29"/>
      <c r="U51" s="28"/>
      <c r="V51" s="28">
        <v>29</v>
      </c>
      <c r="W51" s="28"/>
      <c r="X51" s="23">
        <f t="shared" si="2"/>
        <v>0.675</v>
      </c>
      <c r="Y51" s="21">
        <f t="shared" si="3"/>
        <v>0.736</v>
      </c>
      <c r="Z51" s="21"/>
      <c r="AA51" s="21">
        <v>20</v>
      </c>
      <c r="AB51" s="21"/>
      <c r="AC51" s="21"/>
      <c r="AD51" s="21"/>
      <c r="AE51" s="21"/>
      <c r="AF51" s="23">
        <f t="shared" si="4"/>
        <v>0.5</v>
      </c>
      <c r="AG51" s="21">
        <f t="shared" si="5"/>
        <v>0.7424999999999999</v>
      </c>
      <c r="AH51" s="21"/>
      <c r="AI51" s="21"/>
      <c r="AJ51" s="21"/>
      <c r="AK51" s="21">
        <v>33</v>
      </c>
      <c r="AL51" s="21"/>
      <c r="AM51" s="21"/>
      <c r="AN51" s="23">
        <f t="shared" si="6"/>
        <v>0.66</v>
      </c>
      <c r="AO51" s="21">
        <f t="shared" si="7"/>
        <v>0.679</v>
      </c>
      <c r="AP51" s="21"/>
      <c r="AQ51" s="21"/>
      <c r="AR51" s="21">
        <v>12</v>
      </c>
      <c r="AS51" s="21"/>
      <c r="AT51" s="21"/>
      <c r="AU51" s="21"/>
      <c r="AV51" s="23">
        <f t="shared" si="8"/>
        <v>0.6</v>
      </c>
      <c r="AW51" s="21">
        <f t="shared" si="9"/>
        <v>0.6941666666666666</v>
      </c>
      <c r="AX51" s="26"/>
      <c r="AY51" s="26">
        <f t="shared" si="10"/>
        <v>20</v>
      </c>
      <c r="AZ51" s="27"/>
      <c r="BA51" s="27"/>
      <c r="BB51" s="27"/>
      <c r="BC51" s="27">
        <v>30</v>
      </c>
      <c r="BD51" s="21">
        <f t="shared" si="11"/>
        <v>0.85</v>
      </c>
      <c r="BE51" s="21">
        <f t="shared" si="12"/>
        <v>0.7625277777777777</v>
      </c>
      <c r="BF51" s="26"/>
      <c r="BG51" s="26"/>
      <c r="BH51" s="26"/>
      <c r="BI51" s="26">
        <f t="shared" si="13"/>
        <v>33</v>
      </c>
      <c r="BJ51" s="27"/>
      <c r="BK51" s="27">
        <v>30</v>
      </c>
      <c r="BL51" s="21">
        <f t="shared" si="14"/>
        <v>0.796</v>
      </c>
      <c r="BM51" s="21">
        <f t="shared" si="15"/>
        <v>0.7158444444444445</v>
      </c>
      <c r="BN51" s="26"/>
      <c r="BO51" s="26"/>
      <c r="BP51" s="26">
        <f t="shared" si="16"/>
        <v>48</v>
      </c>
      <c r="BQ51" s="26"/>
      <c r="BR51" s="26"/>
      <c r="BS51" s="26"/>
      <c r="BT51" s="21">
        <f t="shared" si="17"/>
        <v>0.6</v>
      </c>
      <c r="BU51" s="22">
        <f t="shared" si="18"/>
        <v>0.6941666666666666</v>
      </c>
      <c r="BV51" s="17">
        <f t="shared" si="19"/>
        <v>0.6807083333333334</v>
      </c>
    </row>
    <row r="52" spans="1:74" s="1" customFormat="1" ht="15" thickBot="1">
      <c r="A52" s="3">
        <v>20130047</v>
      </c>
      <c r="B52" s="4" t="s">
        <v>7</v>
      </c>
      <c r="C52" s="4"/>
      <c r="D52" s="3">
        <f t="shared" si="20"/>
        <v>83</v>
      </c>
      <c r="E52" s="3">
        <f t="shared" si="21"/>
        <v>78</v>
      </c>
      <c r="F52" s="3">
        <f t="shared" si="22"/>
        <v>80</v>
      </c>
      <c r="G52" s="3">
        <f t="shared" si="23"/>
        <v>94</v>
      </c>
      <c r="H52" s="3">
        <f t="shared" si="24"/>
        <v>91</v>
      </c>
      <c r="I52" s="3">
        <f t="shared" si="25"/>
        <v>66</v>
      </c>
      <c r="J52" s="26">
        <v>83</v>
      </c>
      <c r="K52" s="26"/>
      <c r="L52" s="27"/>
      <c r="M52" s="27"/>
      <c r="N52" s="27">
        <v>58</v>
      </c>
      <c r="O52" s="27">
        <v>22</v>
      </c>
      <c r="P52" s="21">
        <f t="shared" si="26"/>
        <v>0.6893333333333334</v>
      </c>
      <c r="Q52" s="22">
        <f t="shared" si="27"/>
        <v>0.6541777777777777</v>
      </c>
      <c r="R52" s="28"/>
      <c r="S52" s="28">
        <v>14</v>
      </c>
      <c r="T52" s="29"/>
      <c r="U52" s="28"/>
      <c r="V52" s="28">
        <v>33</v>
      </c>
      <c r="W52" s="28"/>
      <c r="X52" s="23">
        <f t="shared" si="2"/>
        <v>0.7749999999999999</v>
      </c>
      <c r="Y52" s="21">
        <f t="shared" si="3"/>
        <v>0.736</v>
      </c>
      <c r="Z52" s="21"/>
      <c r="AA52" s="21">
        <v>32</v>
      </c>
      <c r="AB52" s="21"/>
      <c r="AC52" s="21"/>
      <c r="AD52" s="21"/>
      <c r="AE52" s="21"/>
      <c r="AF52" s="23">
        <f t="shared" si="4"/>
        <v>0.8</v>
      </c>
      <c r="AG52" s="21">
        <f t="shared" si="5"/>
        <v>0.7424999999999999</v>
      </c>
      <c r="AH52" s="21"/>
      <c r="AI52" s="21"/>
      <c r="AJ52" s="21"/>
      <c r="AK52" s="21">
        <v>47</v>
      </c>
      <c r="AL52" s="21"/>
      <c r="AM52" s="21"/>
      <c r="AN52" s="23">
        <f t="shared" si="6"/>
        <v>0.94</v>
      </c>
      <c r="AO52" s="21">
        <f t="shared" si="7"/>
        <v>0.679</v>
      </c>
      <c r="AP52" s="21"/>
      <c r="AQ52" s="21"/>
      <c r="AR52" s="21">
        <v>16</v>
      </c>
      <c r="AS52" s="21"/>
      <c r="AT52" s="21"/>
      <c r="AU52" s="21"/>
      <c r="AV52" s="23">
        <f t="shared" si="8"/>
        <v>0.8</v>
      </c>
      <c r="AW52" s="21">
        <f t="shared" si="9"/>
        <v>0.6941666666666666</v>
      </c>
      <c r="AX52" s="26"/>
      <c r="AY52" s="26">
        <f t="shared" si="10"/>
        <v>32</v>
      </c>
      <c r="AZ52" s="27"/>
      <c r="BA52" s="27"/>
      <c r="BB52" s="27"/>
      <c r="BC52" s="27">
        <v>22</v>
      </c>
      <c r="BD52" s="21">
        <f t="shared" si="11"/>
        <v>0.7533333333333333</v>
      </c>
      <c r="BE52" s="21">
        <f t="shared" si="12"/>
        <v>0.7625277777777777</v>
      </c>
      <c r="BF52" s="26"/>
      <c r="BG52" s="26"/>
      <c r="BH52" s="26"/>
      <c r="BI52" s="26">
        <f t="shared" si="13"/>
        <v>47</v>
      </c>
      <c r="BJ52" s="27"/>
      <c r="BK52" s="27">
        <v>22</v>
      </c>
      <c r="BL52" s="21">
        <f t="shared" si="14"/>
        <v>0.8573333333333333</v>
      </c>
      <c r="BM52" s="21">
        <f t="shared" si="15"/>
        <v>0.7158444444444445</v>
      </c>
      <c r="BN52" s="26"/>
      <c r="BO52" s="26"/>
      <c r="BP52" s="26">
        <f t="shared" si="16"/>
        <v>64</v>
      </c>
      <c r="BQ52" s="26"/>
      <c r="BR52" s="26"/>
      <c r="BS52" s="26"/>
      <c r="BT52" s="21">
        <f t="shared" si="17"/>
        <v>0.8</v>
      </c>
      <c r="BU52" s="22">
        <f t="shared" si="18"/>
        <v>0.6941666666666666</v>
      </c>
      <c r="BV52" s="17">
        <f t="shared" si="19"/>
        <v>0.8018749999999999</v>
      </c>
    </row>
    <row r="53" spans="1:74" s="1" customFormat="1" ht="15" thickBot="1">
      <c r="A53" s="3">
        <v>20130048</v>
      </c>
      <c r="B53" s="4" t="s">
        <v>7</v>
      </c>
      <c r="C53" s="4"/>
      <c r="D53" s="3">
        <f t="shared" si="20"/>
        <v>92</v>
      </c>
      <c r="E53" s="3">
        <f t="shared" si="21"/>
        <v>91</v>
      </c>
      <c r="F53" s="3">
        <f t="shared" si="22"/>
        <v>90</v>
      </c>
      <c r="G53" s="3">
        <f t="shared" si="23"/>
        <v>44</v>
      </c>
      <c r="H53" s="3">
        <f t="shared" si="24"/>
        <v>76</v>
      </c>
      <c r="I53" s="3">
        <f t="shared" si="25"/>
        <v>81</v>
      </c>
      <c r="J53" s="26">
        <v>92</v>
      </c>
      <c r="K53" s="26"/>
      <c r="L53" s="27"/>
      <c r="M53" s="27"/>
      <c r="N53" s="27">
        <v>53</v>
      </c>
      <c r="O53" s="27">
        <v>27</v>
      </c>
      <c r="P53" s="21">
        <f t="shared" si="26"/>
        <v>0.7656666666666667</v>
      </c>
      <c r="Q53" s="22">
        <f t="shared" si="27"/>
        <v>0.6541777777777777</v>
      </c>
      <c r="R53" s="28"/>
      <c r="S53" s="28">
        <v>17</v>
      </c>
      <c r="T53" s="29"/>
      <c r="U53" s="28"/>
      <c r="V53" s="28">
        <v>23</v>
      </c>
      <c r="W53" s="28"/>
      <c r="X53" s="23">
        <f t="shared" si="2"/>
        <v>0.685</v>
      </c>
      <c r="Y53" s="21">
        <f t="shared" si="3"/>
        <v>0.736</v>
      </c>
      <c r="Z53" s="21"/>
      <c r="AA53" s="21">
        <v>37</v>
      </c>
      <c r="AB53" s="21"/>
      <c r="AC53" s="21"/>
      <c r="AD53" s="21"/>
      <c r="AE53" s="21"/>
      <c r="AF53" s="23">
        <f t="shared" si="4"/>
        <v>0.925</v>
      </c>
      <c r="AG53" s="21">
        <f t="shared" si="5"/>
        <v>0.7424999999999999</v>
      </c>
      <c r="AH53" s="21"/>
      <c r="AI53" s="21"/>
      <c r="AJ53" s="21"/>
      <c r="AK53" s="21">
        <v>22</v>
      </c>
      <c r="AL53" s="21"/>
      <c r="AM53" s="21"/>
      <c r="AN53" s="23">
        <f t="shared" si="6"/>
        <v>0.44</v>
      </c>
      <c r="AO53" s="21">
        <f t="shared" si="7"/>
        <v>0.679</v>
      </c>
      <c r="AP53" s="21"/>
      <c r="AQ53" s="21"/>
      <c r="AR53" s="21">
        <v>18</v>
      </c>
      <c r="AS53" s="21"/>
      <c r="AT53" s="21"/>
      <c r="AU53" s="21"/>
      <c r="AV53" s="23">
        <f t="shared" si="8"/>
        <v>0.9</v>
      </c>
      <c r="AW53" s="21">
        <f t="shared" si="9"/>
        <v>0.6941666666666666</v>
      </c>
      <c r="AX53" s="26"/>
      <c r="AY53" s="26">
        <f t="shared" si="10"/>
        <v>37</v>
      </c>
      <c r="AZ53" s="27"/>
      <c r="BA53" s="27"/>
      <c r="BB53" s="27"/>
      <c r="BC53" s="27">
        <v>27</v>
      </c>
      <c r="BD53" s="21">
        <f t="shared" si="11"/>
        <v>0.9075</v>
      </c>
      <c r="BE53" s="21">
        <f t="shared" si="12"/>
        <v>0.7625277777777777</v>
      </c>
      <c r="BF53" s="26"/>
      <c r="BG53" s="26"/>
      <c r="BH53" s="26"/>
      <c r="BI53" s="26">
        <f t="shared" si="13"/>
        <v>22</v>
      </c>
      <c r="BJ53" s="27"/>
      <c r="BK53" s="27">
        <v>27</v>
      </c>
      <c r="BL53" s="21">
        <f t="shared" si="14"/>
        <v>0.6240000000000001</v>
      </c>
      <c r="BM53" s="21">
        <f t="shared" si="15"/>
        <v>0.7158444444444445</v>
      </c>
      <c r="BN53" s="26"/>
      <c r="BO53" s="26"/>
      <c r="BP53" s="26">
        <f t="shared" si="16"/>
        <v>72</v>
      </c>
      <c r="BQ53" s="26"/>
      <c r="BR53" s="26"/>
      <c r="BS53" s="26"/>
      <c r="BT53" s="21">
        <f t="shared" si="17"/>
        <v>0.9</v>
      </c>
      <c r="BU53" s="22">
        <f t="shared" si="18"/>
        <v>0.6941666666666666</v>
      </c>
      <c r="BV53" s="17">
        <f t="shared" si="19"/>
        <v>0.7683958333333334</v>
      </c>
    </row>
    <row r="54" spans="1:74" s="1" customFormat="1" ht="15" thickBot="1">
      <c r="A54" s="3">
        <v>20130049</v>
      </c>
      <c r="B54" s="4" t="s">
        <v>7</v>
      </c>
      <c r="C54" s="4"/>
      <c r="D54" s="3">
        <f t="shared" si="20"/>
        <v>89</v>
      </c>
      <c r="E54" s="3">
        <f t="shared" si="21"/>
        <v>77</v>
      </c>
      <c r="F54" s="3">
        <f t="shared" si="22"/>
        <v>85</v>
      </c>
      <c r="G54" s="3">
        <f t="shared" si="23"/>
        <v>46</v>
      </c>
      <c r="H54" s="3">
        <f t="shared" si="24"/>
        <v>86</v>
      </c>
      <c r="I54" s="3">
        <f t="shared" si="25"/>
        <v>63</v>
      </c>
      <c r="J54" s="26">
        <v>89</v>
      </c>
      <c r="K54" s="26"/>
      <c r="L54" s="27"/>
      <c r="M54" s="27"/>
      <c r="N54" s="27">
        <v>54</v>
      </c>
      <c r="O54" s="27">
        <v>21</v>
      </c>
      <c r="P54" s="21">
        <f t="shared" si="26"/>
        <v>0.673</v>
      </c>
      <c r="Q54" s="22">
        <f t="shared" si="27"/>
        <v>0.6541777777777777</v>
      </c>
      <c r="R54" s="28"/>
      <c r="S54" s="28">
        <v>15</v>
      </c>
      <c r="T54" s="29"/>
      <c r="U54" s="28"/>
      <c r="V54" s="28">
        <v>32</v>
      </c>
      <c r="W54" s="28"/>
      <c r="X54" s="23">
        <f t="shared" si="2"/>
        <v>0.78</v>
      </c>
      <c r="Y54" s="21">
        <f t="shared" si="3"/>
        <v>0.736</v>
      </c>
      <c r="Z54" s="21"/>
      <c r="AA54" s="21">
        <v>31</v>
      </c>
      <c r="AB54" s="21"/>
      <c r="AC54" s="21"/>
      <c r="AD54" s="21"/>
      <c r="AE54" s="21"/>
      <c r="AF54" s="23">
        <f t="shared" si="4"/>
        <v>0.775</v>
      </c>
      <c r="AG54" s="21">
        <f t="shared" si="5"/>
        <v>0.7424999999999999</v>
      </c>
      <c r="AH54" s="21"/>
      <c r="AI54" s="21"/>
      <c r="AJ54" s="21"/>
      <c r="AK54" s="21">
        <v>23</v>
      </c>
      <c r="AL54" s="21"/>
      <c r="AM54" s="21"/>
      <c r="AN54" s="23">
        <f t="shared" si="6"/>
        <v>0.46</v>
      </c>
      <c r="AO54" s="21">
        <f t="shared" si="7"/>
        <v>0.679</v>
      </c>
      <c r="AP54" s="21"/>
      <c r="AQ54" s="21"/>
      <c r="AR54" s="21">
        <v>17</v>
      </c>
      <c r="AS54" s="21"/>
      <c r="AT54" s="21"/>
      <c r="AU54" s="21"/>
      <c r="AV54" s="23">
        <f t="shared" si="8"/>
        <v>0.85</v>
      </c>
      <c r="AW54" s="21">
        <f t="shared" si="9"/>
        <v>0.6941666666666666</v>
      </c>
      <c r="AX54" s="26"/>
      <c r="AY54" s="26">
        <f t="shared" si="10"/>
        <v>31</v>
      </c>
      <c r="AZ54" s="27"/>
      <c r="BA54" s="27"/>
      <c r="BB54" s="27"/>
      <c r="BC54" s="27">
        <v>21</v>
      </c>
      <c r="BD54" s="21">
        <f t="shared" si="11"/>
        <v>0.7224999999999999</v>
      </c>
      <c r="BE54" s="21">
        <f t="shared" si="12"/>
        <v>0.7625277777777777</v>
      </c>
      <c r="BF54" s="26"/>
      <c r="BG54" s="26"/>
      <c r="BH54" s="26"/>
      <c r="BI54" s="26">
        <f t="shared" si="13"/>
        <v>23</v>
      </c>
      <c r="BJ54" s="27"/>
      <c r="BK54" s="27">
        <v>21</v>
      </c>
      <c r="BL54" s="21">
        <f t="shared" si="14"/>
        <v>0.556</v>
      </c>
      <c r="BM54" s="21">
        <f t="shared" si="15"/>
        <v>0.7158444444444445</v>
      </c>
      <c r="BN54" s="26"/>
      <c r="BO54" s="26"/>
      <c r="BP54" s="26">
        <f t="shared" si="16"/>
        <v>68</v>
      </c>
      <c r="BQ54" s="26"/>
      <c r="BR54" s="26"/>
      <c r="BS54" s="26"/>
      <c r="BT54" s="21">
        <f t="shared" si="17"/>
        <v>0.85</v>
      </c>
      <c r="BU54" s="22">
        <f t="shared" si="18"/>
        <v>0.6941666666666666</v>
      </c>
      <c r="BV54" s="17">
        <f t="shared" si="19"/>
        <v>0.7083125</v>
      </c>
    </row>
    <row r="55" spans="1:74" s="1" customFormat="1" ht="15" thickBot="1">
      <c r="A55" s="3">
        <v>20130050</v>
      </c>
      <c r="B55" s="4" t="s">
        <v>7</v>
      </c>
      <c r="C55" s="4"/>
      <c r="D55" s="3">
        <f t="shared" si="20"/>
        <v>64</v>
      </c>
      <c r="E55" s="3">
        <f t="shared" si="21"/>
        <v>59</v>
      </c>
      <c r="F55" s="3">
        <f t="shared" si="22"/>
        <v>60</v>
      </c>
      <c r="G55" s="3">
        <f t="shared" si="23"/>
        <v>92</v>
      </c>
      <c r="H55" s="3">
        <f t="shared" si="24"/>
        <v>68</v>
      </c>
      <c r="I55" s="3">
        <f t="shared" si="25"/>
        <v>78</v>
      </c>
      <c r="J55" s="26">
        <v>64</v>
      </c>
      <c r="K55" s="26"/>
      <c r="L55" s="27"/>
      <c r="M55" s="27"/>
      <c r="N55" s="27">
        <v>43</v>
      </c>
      <c r="O55" s="27">
        <v>26</v>
      </c>
      <c r="P55" s="21">
        <f t="shared" si="26"/>
        <v>0.6613333333333333</v>
      </c>
      <c r="Q55" s="22">
        <f t="shared" si="27"/>
        <v>0.6541777777777777</v>
      </c>
      <c r="R55" s="28"/>
      <c r="S55" s="28">
        <v>11</v>
      </c>
      <c r="T55" s="29"/>
      <c r="U55" s="28"/>
      <c r="V55" s="28">
        <v>25</v>
      </c>
      <c r="W55" s="28"/>
      <c r="X55" s="23">
        <f t="shared" si="2"/>
        <v>0.595</v>
      </c>
      <c r="Y55" s="21">
        <f t="shared" si="3"/>
        <v>0.736</v>
      </c>
      <c r="Z55" s="21"/>
      <c r="AA55" s="21">
        <v>24</v>
      </c>
      <c r="AB55" s="21"/>
      <c r="AC55" s="21"/>
      <c r="AD55" s="21"/>
      <c r="AE55" s="21"/>
      <c r="AF55" s="23">
        <f t="shared" si="4"/>
        <v>0.6</v>
      </c>
      <c r="AG55" s="21">
        <f t="shared" si="5"/>
        <v>0.7424999999999999</v>
      </c>
      <c r="AH55" s="21"/>
      <c r="AI55" s="21"/>
      <c r="AJ55" s="21"/>
      <c r="AK55" s="21">
        <v>46</v>
      </c>
      <c r="AL55" s="21"/>
      <c r="AM55" s="21"/>
      <c r="AN55" s="23">
        <f t="shared" si="6"/>
        <v>0.92</v>
      </c>
      <c r="AO55" s="21">
        <f t="shared" si="7"/>
        <v>0.679</v>
      </c>
      <c r="AP55" s="21"/>
      <c r="AQ55" s="21"/>
      <c r="AR55" s="21">
        <v>12</v>
      </c>
      <c r="AS55" s="21"/>
      <c r="AT55" s="21"/>
      <c r="AU55" s="21"/>
      <c r="AV55" s="23">
        <f t="shared" si="8"/>
        <v>0.6</v>
      </c>
      <c r="AW55" s="21">
        <f t="shared" si="9"/>
        <v>0.6941666666666666</v>
      </c>
      <c r="AX55" s="26"/>
      <c r="AY55" s="26">
        <f t="shared" si="10"/>
        <v>24</v>
      </c>
      <c r="AZ55" s="27"/>
      <c r="BA55" s="27"/>
      <c r="BB55" s="27"/>
      <c r="BC55" s="27">
        <v>26</v>
      </c>
      <c r="BD55" s="21">
        <f t="shared" si="11"/>
        <v>0.7866666666666666</v>
      </c>
      <c r="BE55" s="21">
        <f t="shared" si="12"/>
        <v>0.7625277777777777</v>
      </c>
      <c r="BF55" s="26"/>
      <c r="BG55" s="26"/>
      <c r="BH55" s="26"/>
      <c r="BI55" s="26">
        <f t="shared" si="13"/>
        <v>46</v>
      </c>
      <c r="BJ55" s="27"/>
      <c r="BK55" s="27">
        <v>26</v>
      </c>
      <c r="BL55" s="21">
        <f t="shared" si="14"/>
        <v>0.8986666666666667</v>
      </c>
      <c r="BM55" s="21">
        <f t="shared" si="15"/>
        <v>0.7158444444444445</v>
      </c>
      <c r="BN55" s="26"/>
      <c r="BO55" s="26"/>
      <c r="BP55" s="26">
        <f t="shared" si="16"/>
        <v>48</v>
      </c>
      <c r="BQ55" s="26"/>
      <c r="BR55" s="26"/>
      <c r="BS55" s="26"/>
      <c r="BT55" s="21">
        <f t="shared" si="17"/>
        <v>0.6</v>
      </c>
      <c r="BU55" s="22">
        <f t="shared" si="18"/>
        <v>0.6941666666666666</v>
      </c>
      <c r="BV55" s="17">
        <f t="shared" si="19"/>
        <v>0.7077083333333334</v>
      </c>
    </row>
    <row r="56" spans="1:74" s="1" customFormat="1" ht="15" thickBot="1">
      <c r="A56" s="3">
        <v>20130051</v>
      </c>
      <c r="B56" s="4" t="s">
        <v>7</v>
      </c>
      <c r="C56" s="4"/>
      <c r="D56" s="3">
        <f t="shared" si="20"/>
        <v>93</v>
      </c>
      <c r="E56" s="3">
        <f t="shared" si="21"/>
        <v>83</v>
      </c>
      <c r="F56" s="3">
        <f t="shared" si="22"/>
        <v>90</v>
      </c>
      <c r="G56" s="3">
        <f t="shared" si="23"/>
        <v>74</v>
      </c>
      <c r="H56" s="3">
        <f t="shared" si="24"/>
        <v>77</v>
      </c>
      <c r="I56" s="3">
        <f t="shared" si="25"/>
        <v>90</v>
      </c>
      <c r="J56" s="26">
        <v>93</v>
      </c>
      <c r="K56" s="26"/>
      <c r="L56" s="27"/>
      <c r="M56" s="27"/>
      <c r="N56" s="27">
        <v>48</v>
      </c>
      <c r="O56" s="27">
        <v>30</v>
      </c>
      <c r="P56" s="21">
        <f t="shared" si="26"/>
        <v>0.796</v>
      </c>
      <c r="Q56" s="22">
        <f t="shared" si="27"/>
        <v>0.6541777777777777</v>
      </c>
      <c r="R56" s="28"/>
      <c r="S56" s="28">
        <v>15</v>
      </c>
      <c r="T56" s="29"/>
      <c r="U56" s="28"/>
      <c r="V56" s="28">
        <v>29</v>
      </c>
      <c r="W56" s="28"/>
      <c r="X56" s="23">
        <f t="shared" si="2"/>
        <v>0.7350000000000001</v>
      </c>
      <c r="Y56" s="21">
        <f t="shared" si="3"/>
        <v>0.736</v>
      </c>
      <c r="Z56" s="21"/>
      <c r="AA56" s="21">
        <v>34</v>
      </c>
      <c r="AB56" s="21"/>
      <c r="AC56" s="21"/>
      <c r="AD56" s="21"/>
      <c r="AE56" s="21"/>
      <c r="AF56" s="23">
        <f t="shared" si="4"/>
        <v>0.85</v>
      </c>
      <c r="AG56" s="21">
        <f t="shared" si="5"/>
        <v>0.7424999999999999</v>
      </c>
      <c r="AH56" s="21"/>
      <c r="AI56" s="21"/>
      <c r="AJ56" s="21"/>
      <c r="AK56" s="21">
        <v>37</v>
      </c>
      <c r="AL56" s="21"/>
      <c r="AM56" s="21"/>
      <c r="AN56" s="23">
        <f t="shared" si="6"/>
        <v>0.74</v>
      </c>
      <c r="AO56" s="21">
        <f t="shared" si="7"/>
        <v>0.679</v>
      </c>
      <c r="AP56" s="21"/>
      <c r="AQ56" s="21"/>
      <c r="AR56" s="21">
        <v>18</v>
      </c>
      <c r="AS56" s="21"/>
      <c r="AT56" s="21"/>
      <c r="AU56" s="21"/>
      <c r="AV56" s="23">
        <f t="shared" si="8"/>
        <v>0.9</v>
      </c>
      <c r="AW56" s="21">
        <f t="shared" si="9"/>
        <v>0.6941666666666666</v>
      </c>
      <c r="AX56" s="26"/>
      <c r="AY56" s="26">
        <f t="shared" si="10"/>
        <v>34</v>
      </c>
      <c r="AZ56" s="27"/>
      <c r="BA56" s="27"/>
      <c r="BB56" s="27"/>
      <c r="BC56" s="27">
        <v>30</v>
      </c>
      <c r="BD56" s="21">
        <f t="shared" si="11"/>
        <v>0.955</v>
      </c>
      <c r="BE56" s="21">
        <f t="shared" si="12"/>
        <v>0.7625277777777777</v>
      </c>
      <c r="BF56" s="26"/>
      <c r="BG56" s="26"/>
      <c r="BH56" s="26"/>
      <c r="BI56" s="26">
        <f t="shared" si="13"/>
        <v>37</v>
      </c>
      <c r="BJ56" s="27"/>
      <c r="BK56" s="27">
        <v>30</v>
      </c>
      <c r="BL56" s="21">
        <f t="shared" si="14"/>
        <v>0.8440000000000001</v>
      </c>
      <c r="BM56" s="21">
        <f t="shared" si="15"/>
        <v>0.7158444444444445</v>
      </c>
      <c r="BN56" s="26"/>
      <c r="BO56" s="26"/>
      <c r="BP56" s="26">
        <f t="shared" si="16"/>
        <v>72</v>
      </c>
      <c r="BQ56" s="26"/>
      <c r="BR56" s="26"/>
      <c r="BS56" s="26"/>
      <c r="BT56" s="21">
        <f t="shared" si="17"/>
        <v>0.9</v>
      </c>
      <c r="BU56" s="22">
        <f t="shared" si="18"/>
        <v>0.6941666666666666</v>
      </c>
      <c r="BV56" s="17">
        <f t="shared" si="19"/>
        <v>0.8400000000000002</v>
      </c>
    </row>
    <row r="57" spans="1:74" s="1" customFormat="1" ht="15" thickBot="1">
      <c r="A57" s="3">
        <v>20130052</v>
      </c>
      <c r="B57" s="4" t="s">
        <v>7</v>
      </c>
      <c r="C57" s="4"/>
      <c r="D57" s="3">
        <f t="shared" si="20"/>
        <v>46</v>
      </c>
      <c r="E57" s="3">
        <f t="shared" si="21"/>
        <v>76</v>
      </c>
      <c r="F57" s="3">
        <f t="shared" si="22"/>
        <v>45</v>
      </c>
      <c r="G57" s="3">
        <f t="shared" si="23"/>
        <v>76</v>
      </c>
      <c r="H57" s="3">
        <f t="shared" si="24"/>
        <v>65</v>
      </c>
      <c r="I57" s="3">
        <f t="shared" si="25"/>
        <v>87</v>
      </c>
      <c r="J57" s="26">
        <v>46</v>
      </c>
      <c r="K57" s="26"/>
      <c r="L57" s="27"/>
      <c r="M57" s="27"/>
      <c r="N57" s="27">
        <v>42</v>
      </c>
      <c r="O57" s="27">
        <v>29</v>
      </c>
      <c r="P57" s="21">
        <f t="shared" si="26"/>
        <v>0.667</v>
      </c>
      <c r="Q57" s="22">
        <f t="shared" si="27"/>
        <v>0.6541777777777777</v>
      </c>
      <c r="R57" s="28"/>
      <c r="S57" s="28">
        <v>12</v>
      </c>
      <c r="T57" s="29"/>
      <c r="U57" s="28"/>
      <c r="V57" s="28">
        <v>23</v>
      </c>
      <c r="W57" s="28"/>
      <c r="X57" s="23">
        <f t="shared" si="2"/>
        <v>0.585</v>
      </c>
      <c r="Y57" s="21">
        <f t="shared" si="3"/>
        <v>0.736</v>
      </c>
      <c r="Z57" s="21"/>
      <c r="AA57" s="21">
        <v>32</v>
      </c>
      <c r="AB57" s="21"/>
      <c r="AC57" s="21"/>
      <c r="AD57" s="21"/>
      <c r="AE57" s="21"/>
      <c r="AF57" s="23">
        <f t="shared" si="4"/>
        <v>0.8</v>
      </c>
      <c r="AG57" s="21">
        <f t="shared" si="5"/>
        <v>0.7424999999999999</v>
      </c>
      <c r="AH57" s="21"/>
      <c r="AI57" s="21"/>
      <c r="AJ57" s="21"/>
      <c r="AK57" s="21">
        <v>38</v>
      </c>
      <c r="AL57" s="21"/>
      <c r="AM57" s="21"/>
      <c r="AN57" s="23">
        <f t="shared" si="6"/>
        <v>0.76</v>
      </c>
      <c r="AO57" s="21">
        <f t="shared" si="7"/>
        <v>0.679</v>
      </c>
      <c r="AP57" s="21"/>
      <c r="AQ57" s="21"/>
      <c r="AR57" s="21">
        <v>9</v>
      </c>
      <c r="AS57" s="21"/>
      <c r="AT57" s="21"/>
      <c r="AU57" s="21"/>
      <c r="AV57" s="23">
        <f t="shared" si="8"/>
        <v>0.45</v>
      </c>
      <c r="AW57" s="21">
        <f t="shared" si="9"/>
        <v>0.6941666666666666</v>
      </c>
      <c r="AX57" s="26"/>
      <c r="AY57" s="26">
        <f t="shared" si="10"/>
        <v>32</v>
      </c>
      <c r="AZ57" s="27"/>
      <c r="BA57" s="27"/>
      <c r="BB57" s="27"/>
      <c r="BC57" s="27">
        <v>29</v>
      </c>
      <c r="BD57" s="21">
        <f t="shared" si="11"/>
        <v>0.9166666666666666</v>
      </c>
      <c r="BE57" s="21">
        <f t="shared" si="12"/>
        <v>0.7625277777777777</v>
      </c>
      <c r="BF57" s="26"/>
      <c r="BG57" s="26"/>
      <c r="BH57" s="26"/>
      <c r="BI57" s="26">
        <f t="shared" si="13"/>
        <v>38</v>
      </c>
      <c r="BJ57" s="27"/>
      <c r="BK57" s="27">
        <v>29</v>
      </c>
      <c r="BL57" s="21">
        <f t="shared" si="14"/>
        <v>0.8426666666666667</v>
      </c>
      <c r="BM57" s="21">
        <f t="shared" si="15"/>
        <v>0.7158444444444445</v>
      </c>
      <c r="BN57" s="26"/>
      <c r="BO57" s="26"/>
      <c r="BP57" s="26">
        <f t="shared" si="16"/>
        <v>36</v>
      </c>
      <c r="BQ57" s="26"/>
      <c r="BR57" s="26"/>
      <c r="BS57" s="26"/>
      <c r="BT57" s="21">
        <f t="shared" si="17"/>
        <v>0.45</v>
      </c>
      <c r="BU57" s="22">
        <f t="shared" si="18"/>
        <v>0.6941666666666666</v>
      </c>
      <c r="BV57" s="17">
        <f t="shared" si="19"/>
        <v>0.6839166666666668</v>
      </c>
    </row>
    <row r="58" spans="1:74" s="1" customFormat="1" ht="15" thickBot="1">
      <c r="A58" s="3">
        <v>20130053</v>
      </c>
      <c r="B58" s="4" t="s">
        <v>7</v>
      </c>
      <c r="C58" s="4"/>
      <c r="D58" s="3">
        <f t="shared" si="20"/>
        <v>67</v>
      </c>
      <c r="E58" s="3">
        <f t="shared" si="21"/>
        <v>76</v>
      </c>
      <c r="F58" s="3">
        <f t="shared" si="22"/>
        <v>65</v>
      </c>
      <c r="G58" s="3">
        <f t="shared" si="23"/>
        <v>40</v>
      </c>
      <c r="H58" s="3">
        <f t="shared" si="24"/>
        <v>83</v>
      </c>
      <c r="I58" s="3">
        <f t="shared" si="25"/>
        <v>51</v>
      </c>
      <c r="J58" s="26">
        <v>67</v>
      </c>
      <c r="K58" s="26"/>
      <c r="L58" s="27"/>
      <c r="M58" s="27"/>
      <c r="N58" s="27">
        <v>45</v>
      </c>
      <c r="O58" s="27">
        <v>17</v>
      </c>
      <c r="P58" s="21">
        <f t="shared" si="26"/>
        <v>0.539</v>
      </c>
      <c r="Q58" s="22">
        <f t="shared" si="27"/>
        <v>0.6541777777777777</v>
      </c>
      <c r="R58" s="28"/>
      <c r="S58" s="28">
        <v>14</v>
      </c>
      <c r="T58" s="29"/>
      <c r="U58" s="28"/>
      <c r="V58" s="28">
        <v>38</v>
      </c>
      <c r="W58" s="28"/>
      <c r="X58" s="23">
        <f t="shared" si="2"/>
        <v>0.8499999999999999</v>
      </c>
      <c r="Y58" s="21">
        <f t="shared" si="3"/>
        <v>0.736</v>
      </c>
      <c r="Z58" s="21"/>
      <c r="AA58" s="21">
        <v>31</v>
      </c>
      <c r="AB58" s="21"/>
      <c r="AC58" s="21"/>
      <c r="AD58" s="21"/>
      <c r="AE58" s="21"/>
      <c r="AF58" s="23">
        <f t="shared" si="4"/>
        <v>0.775</v>
      </c>
      <c r="AG58" s="21">
        <f t="shared" si="5"/>
        <v>0.7424999999999999</v>
      </c>
      <c r="AH58" s="21"/>
      <c r="AI58" s="21"/>
      <c r="AJ58" s="21"/>
      <c r="AK58" s="21">
        <v>20</v>
      </c>
      <c r="AL58" s="21"/>
      <c r="AM58" s="21"/>
      <c r="AN58" s="23">
        <f t="shared" si="6"/>
        <v>0.4</v>
      </c>
      <c r="AO58" s="21">
        <f t="shared" si="7"/>
        <v>0.679</v>
      </c>
      <c r="AP58" s="21"/>
      <c r="AQ58" s="21"/>
      <c r="AR58" s="21">
        <v>13</v>
      </c>
      <c r="AS58" s="21"/>
      <c r="AT58" s="21"/>
      <c r="AU58" s="21"/>
      <c r="AV58" s="23">
        <f t="shared" si="8"/>
        <v>0.65</v>
      </c>
      <c r="AW58" s="21">
        <f t="shared" si="9"/>
        <v>0.6941666666666666</v>
      </c>
      <c r="AX58" s="26"/>
      <c r="AY58" s="26">
        <f t="shared" si="10"/>
        <v>31</v>
      </c>
      <c r="AZ58" s="27"/>
      <c r="BA58" s="27"/>
      <c r="BB58" s="27"/>
      <c r="BC58" s="27">
        <v>17</v>
      </c>
      <c r="BD58" s="21">
        <f t="shared" si="11"/>
        <v>0.6291666666666667</v>
      </c>
      <c r="BE58" s="21">
        <f t="shared" si="12"/>
        <v>0.7625277777777777</v>
      </c>
      <c r="BF58" s="26"/>
      <c r="BG58" s="26"/>
      <c r="BH58" s="26"/>
      <c r="BI58" s="26">
        <f t="shared" si="13"/>
        <v>20</v>
      </c>
      <c r="BJ58" s="27"/>
      <c r="BK58" s="27">
        <v>17</v>
      </c>
      <c r="BL58" s="21">
        <f t="shared" si="14"/>
        <v>0.4666666666666667</v>
      </c>
      <c r="BM58" s="21">
        <f t="shared" si="15"/>
        <v>0.7158444444444445</v>
      </c>
      <c r="BN58" s="26"/>
      <c r="BO58" s="26"/>
      <c r="BP58" s="26">
        <f t="shared" si="16"/>
        <v>52</v>
      </c>
      <c r="BQ58" s="26"/>
      <c r="BR58" s="26"/>
      <c r="BS58" s="26"/>
      <c r="BT58" s="21">
        <f t="shared" si="17"/>
        <v>0.65</v>
      </c>
      <c r="BU58" s="22">
        <f t="shared" si="18"/>
        <v>0.6941666666666666</v>
      </c>
      <c r="BV58" s="17">
        <f t="shared" si="19"/>
        <v>0.6199791666666666</v>
      </c>
    </row>
    <row r="59" spans="1:74" s="1" customFormat="1" ht="15" thickBot="1">
      <c r="A59" s="3">
        <v>20130054</v>
      </c>
      <c r="B59" s="4" t="s">
        <v>7</v>
      </c>
      <c r="C59" s="4"/>
      <c r="D59" s="3">
        <f t="shared" si="20"/>
        <v>88</v>
      </c>
      <c r="E59" s="3">
        <f t="shared" si="21"/>
        <v>88</v>
      </c>
      <c r="F59" s="3">
        <f t="shared" si="22"/>
        <v>85</v>
      </c>
      <c r="G59" s="3">
        <f t="shared" si="23"/>
        <v>46</v>
      </c>
      <c r="H59" s="3">
        <f t="shared" si="24"/>
        <v>88</v>
      </c>
      <c r="I59" s="3">
        <f t="shared" si="25"/>
        <v>72</v>
      </c>
      <c r="J59" s="26">
        <v>88</v>
      </c>
      <c r="K59" s="26"/>
      <c r="L59" s="27"/>
      <c r="M59" s="27"/>
      <c r="N59" s="27">
        <v>53</v>
      </c>
      <c r="O59" s="27">
        <v>24</v>
      </c>
      <c r="P59" s="21">
        <f t="shared" si="26"/>
        <v>0.7126666666666667</v>
      </c>
      <c r="Q59" s="22">
        <f t="shared" si="27"/>
        <v>0.6541777777777777</v>
      </c>
      <c r="R59" s="28"/>
      <c r="S59" s="28">
        <v>12</v>
      </c>
      <c r="T59" s="29"/>
      <c r="U59" s="28"/>
      <c r="V59" s="28">
        <v>35</v>
      </c>
      <c r="W59" s="28"/>
      <c r="X59" s="23">
        <f t="shared" si="2"/>
        <v>0.765</v>
      </c>
      <c r="Y59" s="21">
        <f t="shared" si="3"/>
        <v>0.736</v>
      </c>
      <c r="Z59" s="21"/>
      <c r="AA59" s="21">
        <v>38</v>
      </c>
      <c r="AB59" s="21"/>
      <c r="AC59" s="21"/>
      <c r="AD59" s="21"/>
      <c r="AE59" s="21"/>
      <c r="AF59" s="23">
        <f t="shared" si="4"/>
        <v>0.95</v>
      </c>
      <c r="AG59" s="21">
        <f t="shared" si="5"/>
        <v>0.7424999999999999</v>
      </c>
      <c r="AH59" s="21"/>
      <c r="AI59" s="21"/>
      <c r="AJ59" s="21"/>
      <c r="AK59" s="21">
        <v>23</v>
      </c>
      <c r="AL59" s="21"/>
      <c r="AM59" s="21"/>
      <c r="AN59" s="23">
        <f t="shared" si="6"/>
        <v>0.46</v>
      </c>
      <c r="AO59" s="21">
        <f t="shared" si="7"/>
        <v>0.679</v>
      </c>
      <c r="AP59" s="21"/>
      <c r="AQ59" s="21"/>
      <c r="AR59" s="21">
        <v>17</v>
      </c>
      <c r="AS59" s="21"/>
      <c r="AT59" s="21"/>
      <c r="AU59" s="21"/>
      <c r="AV59" s="23">
        <f t="shared" si="8"/>
        <v>0.85</v>
      </c>
      <c r="AW59" s="21">
        <f t="shared" si="9"/>
        <v>0.6941666666666666</v>
      </c>
      <c r="AX59" s="26"/>
      <c r="AY59" s="26">
        <f t="shared" si="10"/>
        <v>38</v>
      </c>
      <c r="AZ59" s="27"/>
      <c r="BA59" s="27"/>
      <c r="BB59" s="27"/>
      <c r="BC59" s="27">
        <v>24</v>
      </c>
      <c r="BD59" s="21">
        <f t="shared" si="11"/>
        <v>0.845</v>
      </c>
      <c r="BE59" s="21">
        <f t="shared" si="12"/>
        <v>0.7625277777777777</v>
      </c>
      <c r="BF59" s="26"/>
      <c r="BG59" s="26"/>
      <c r="BH59" s="26"/>
      <c r="BI59" s="26">
        <f t="shared" si="13"/>
        <v>23</v>
      </c>
      <c r="BJ59" s="27"/>
      <c r="BK59" s="27">
        <v>24</v>
      </c>
      <c r="BL59" s="21">
        <f t="shared" si="14"/>
        <v>0.5960000000000001</v>
      </c>
      <c r="BM59" s="21">
        <f t="shared" si="15"/>
        <v>0.7158444444444445</v>
      </c>
      <c r="BN59" s="26"/>
      <c r="BO59" s="26"/>
      <c r="BP59" s="26">
        <f t="shared" si="16"/>
        <v>68</v>
      </c>
      <c r="BQ59" s="26"/>
      <c r="BR59" s="26"/>
      <c r="BS59" s="26"/>
      <c r="BT59" s="21">
        <f t="shared" si="17"/>
        <v>0.85</v>
      </c>
      <c r="BU59" s="22">
        <f t="shared" si="18"/>
        <v>0.6941666666666666</v>
      </c>
      <c r="BV59" s="17">
        <f t="shared" si="19"/>
        <v>0.7535833333333333</v>
      </c>
    </row>
    <row r="60" spans="1:74" s="1" customFormat="1" ht="15" thickBot="1">
      <c r="A60" s="3">
        <v>20130055</v>
      </c>
      <c r="B60" s="4" t="s">
        <v>7</v>
      </c>
      <c r="C60" s="4"/>
      <c r="D60" s="3">
        <f t="shared" si="20"/>
        <v>71</v>
      </c>
      <c r="E60" s="3">
        <f t="shared" si="21"/>
        <v>64</v>
      </c>
      <c r="F60" s="3">
        <f t="shared" si="22"/>
        <v>70</v>
      </c>
      <c r="G60" s="3">
        <f t="shared" si="23"/>
        <v>76</v>
      </c>
      <c r="H60" s="3">
        <f t="shared" si="24"/>
        <v>83</v>
      </c>
      <c r="I60" s="3">
        <f t="shared" si="25"/>
        <v>72</v>
      </c>
      <c r="J60" s="26">
        <v>71</v>
      </c>
      <c r="K60" s="26"/>
      <c r="L60" s="27"/>
      <c r="M60" s="27"/>
      <c r="N60" s="27">
        <v>45</v>
      </c>
      <c r="O60" s="27">
        <v>24</v>
      </c>
      <c r="P60" s="21">
        <f t="shared" si="26"/>
        <v>0.652</v>
      </c>
      <c r="Q60" s="22">
        <f t="shared" si="27"/>
        <v>0.6541777777777777</v>
      </c>
      <c r="R60" s="28"/>
      <c r="S60" s="28">
        <v>14</v>
      </c>
      <c r="T60" s="29"/>
      <c r="U60" s="28"/>
      <c r="V60" s="28">
        <v>38</v>
      </c>
      <c r="W60" s="28"/>
      <c r="X60" s="23">
        <f t="shared" si="2"/>
        <v>0.8499999999999999</v>
      </c>
      <c r="Y60" s="21">
        <f t="shared" si="3"/>
        <v>0.736</v>
      </c>
      <c r="Z60" s="21"/>
      <c r="AA60" s="21">
        <v>25</v>
      </c>
      <c r="AB60" s="21"/>
      <c r="AC60" s="21"/>
      <c r="AD60" s="21"/>
      <c r="AE60" s="21"/>
      <c r="AF60" s="23">
        <f t="shared" si="4"/>
        <v>0.625</v>
      </c>
      <c r="AG60" s="21">
        <f t="shared" si="5"/>
        <v>0.7424999999999999</v>
      </c>
      <c r="AH60" s="21"/>
      <c r="AI60" s="21"/>
      <c r="AJ60" s="21"/>
      <c r="AK60" s="21">
        <v>38</v>
      </c>
      <c r="AL60" s="21"/>
      <c r="AM60" s="21"/>
      <c r="AN60" s="23">
        <f t="shared" si="6"/>
        <v>0.76</v>
      </c>
      <c r="AO60" s="21">
        <f t="shared" si="7"/>
        <v>0.679</v>
      </c>
      <c r="AP60" s="21"/>
      <c r="AQ60" s="21"/>
      <c r="AR60" s="21">
        <v>14</v>
      </c>
      <c r="AS60" s="21"/>
      <c r="AT60" s="21"/>
      <c r="AU60" s="21"/>
      <c r="AV60" s="23">
        <f t="shared" si="8"/>
        <v>0.7</v>
      </c>
      <c r="AW60" s="21">
        <f t="shared" si="9"/>
        <v>0.6941666666666666</v>
      </c>
      <c r="AX60" s="26"/>
      <c r="AY60" s="26">
        <f t="shared" si="10"/>
        <v>25</v>
      </c>
      <c r="AZ60" s="27"/>
      <c r="BA60" s="27"/>
      <c r="BB60" s="27"/>
      <c r="BC60" s="27">
        <v>24</v>
      </c>
      <c r="BD60" s="21">
        <f t="shared" si="11"/>
        <v>0.7474999999999999</v>
      </c>
      <c r="BE60" s="21">
        <f t="shared" si="12"/>
        <v>0.7625277777777777</v>
      </c>
      <c r="BF60" s="26"/>
      <c r="BG60" s="26"/>
      <c r="BH60" s="26"/>
      <c r="BI60" s="26">
        <f t="shared" si="13"/>
        <v>38</v>
      </c>
      <c r="BJ60" s="27"/>
      <c r="BK60" s="27">
        <v>24</v>
      </c>
      <c r="BL60" s="21">
        <f t="shared" si="14"/>
        <v>0.776</v>
      </c>
      <c r="BM60" s="21">
        <f t="shared" si="15"/>
        <v>0.7158444444444445</v>
      </c>
      <c r="BN60" s="26"/>
      <c r="BO60" s="26"/>
      <c r="BP60" s="26">
        <f t="shared" si="16"/>
        <v>56</v>
      </c>
      <c r="BQ60" s="26"/>
      <c r="BR60" s="26"/>
      <c r="BS60" s="26"/>
      <c r="BT60" s="21">
        <f t="shared" si="17"/>
        <v>0.7</v>
      </c>
      <c r="BU60" s="22">
        <f t="shared" si="18"/>
        <v>0.6941666666666666</v>
      </c>
      <c r="BV60" s="17">
        <f t="shared" si="19"/>
        <v>0.7263124999999999</v>
      </c>
    </row>
    <row r="61" spans="1:74" s="1" customFormat="1" ht="15" thickBot="1">
      <c r="A61" s="3">
        <v>20130056</v>
      </c>
      <c r="B61" s="4" t="s">
        <v>7</v>
      </c>
      <c r="C61" s="4"/>
      <c r="D61" s="3">
        <f t="shared" si="20"/>
        <v>47</v>
      </c>
      <c r="E61" s="3">
        <f t="shared" si="21"/>
        <v>62</v>
      </c>
      <c r="F61" s="3">
        <f t="shared" si="22"/>
        <v>45</v>
      </c>
      <c r="G61" s="3">
        <f t="shared" si="23"/>
        <v>68</v>
      </c>
      <c r="H61" s="3">
        <f t="shared" si="24"/>
        <v>73</v>
      </c>
      <c r="I61" s="3">
        <f t="shared" si="25"/>
        <v>57</v>
      </c>
      <c r="J61" s="26">
        <v>47</v>
      </c>
      <c r="K61" s="26"/>
      <c r="L61" s="27"/>
      <c r="M61" s="27"/>
      <c r="N61" s="27">
        <v>48</v>
      </c>
      <c r="O61" s="27">
        <v>19</v>
      </c>
      <c r="P61" s="21">
        <f t="shared" si="26"/>
        <v>0.5389999999999999</v>
      </c>
      <c r="Q61" s="22">
        <f t="shared" si="27"/>
        <v>0.6541777777777777</v>
      </c>
      <c r="R61" s="28"/>
      <c r="S61" s="28">
        <v>10</v>
      </c>
      <c r="T61" s="29"/>
      <c r="U61" s="28"/>
      <c r="V61" s="28">
        <v>25</v>
      </c>
      <c r="W61" s="28"/>
      <c r="X61" s="23">
        <f t="shared" si="2"/>
        <v>0.575</v>
      </c>
      <c r="Y61" s="21">
        <f t="shared" si="3"/>
        <v>0.736</v>
      </c>
      <c r="Z61" s="21"/>
      <c r="AA61" s="21">
        <v>26</v>
      </c>
      <c r="AB61" s="21"/>
      <c r="AC61" s="21"/>
      <c r="AD61" s="21"/>
      <c r="AE61" s="21"/>
      <c r="AF61" s="23">
        <f t="shared" si="4"/>
        <v>0.65</v>
      </c>
      <c r="AG61" s="21">
        <f t="shared" si="5"/>
        <v>0.7424999999999999</v>
      </c>
      <c r="AH61" s="21"/>
      <c r="AI61" s="21"/>
      <c r="AJ61" s="21"/>
      <c r="AK61" s="21">
        <v>34</v>
      </c>
      <c r="AL61" s="21"/>
      <c r="AM61" s="21"/>
      <c r="AN61" s="23">
        <f t="shared" si="6"/>
        <v>0.68</v>
      </c>
      <c r="AO61" s="21">
        <f t="shared" si="7"/>
        <v>0.679</v>
      </c>
      <c r="AP61" s="21"/>
      <c r="AQ61" s="21"/>
      <c r="AR61" s="21">
        <v>9</v>
      </c>
      <c r="AS61" s="21"/>
      <c r="AT61" s="21"/>
      <c r="AU61" s="21"/>
      <c r="AV61" s="23">
        <f t="shared" si="8"/>
        <v>0.45</v>
      </c>
      <c r="AW61" s="21">
        <f t="shared" si="9"/>
        <v>0.6941666666666666</v>
      </c>
      <c r="AX61" s="26"/>
      <c r="AY61" s="26">
        <f t="shared" si="10"/>
        <v>26</v>
      </c>
      <c r="AZ61" s="27"/>
      <c r="BA61" s="27"/>
      <c r="BB61" s="27"/>
      <c r="BC61" s="27">
        <v>19</v>
      </c>
      <c r="BD61" s="21">
        <f t="shared" si="11"/>
        <v>0.6383333333333333</v>
      </c>
      <c r="BE61" s="21">
        <f t="shared" si="12"/>
        <v>0.7625277777777777</v>
      </c>
      <c r="BF61" s="26"/>
      <c r="BG61" s="26"/>
      <c r="BH61" s="26"/>
      <c r="BI61" s="26">
        <f t="shared" si="13"/>
        <v>34</v>
      </c>
      <c r="BJ61" s="27"/>
      <c r="BK61" s="27">
        <v>19</v>
      </c>
      <c r="BL61" s="21">
        <f t="shared" si="14"/>
        <v>0.6613333333333333</v>
      </c>
      <c r="BM61" s="21">
        <f t="shared" si="15"/>
        <v>0.7158444444444445</v>
      </c>
      <c r="BN61" s="26"/>
      <c r="BO61" s="26"/>
      <c r="BP61" s="26">
        <f t="shared" si="16"/>
        <v>36</v>
      </c>
      <c r="BQ61" s="26"/>
      <c r="BR61" s="26"/>
      <c r="BS61" s="26"/>
      <c r="BT61" s="21">
        <f t="shared" si="17"/>
        <v>0.45</v>
      </c>
      <c r="BU61" s="22">
        <f t="shared" si="18"/>
        <v>0.6941666666666666</v>
      </c>
      <c r="BV61" s="17">
        <f t="shared" si="19"/>
        <v>0.5804583333333334</v>
      </c>
    </row>
    <row r="62" spans="1:74" s="1" customFormat="1" ht="15" thickBot="1">
      <c r="A62" s="3">
        <v>20130057</v>
      </c>
      <c r="B62" s="4" t="s">
        <v>7</v>
      </c>
      <c r="C62" s="4"/>
      <c r="D62" s="3">
        <f t="shared" si="20"/>
        <v>97</v>
      </c>
      <c r="E62" s="3">
        <f t="shared" si="21"/>
        <v>86</v>
      </c>
      <c r="F62" s="3">
        <f t="shared" si="22"/>
        <v>95</v>
      </c>
      <c r="G62" s="3">
        <f t="shared" si="23"/>
        <v>96</v>
      </c>
      <c r="H62" s="3">
        <f t="shared" si="24"/>
        <v>96</v>
      </c>
      <c r="I62" s="3">
        <f t="shared" si="25"/>
        <v>60</v>
      </c>
      <c r="J62" s="26">
        <v>97</v>
      </c>
      <c r="K62" s="26"/>
      <c r="L62" s="27"/>
      <c r="M62" s="27"/>
      <c r="N62" s="27">
        <v>57</v>
      </c>
      <c r="O62" s="27">
        <v>20</v>
      </c>
      <c r="P62" s="21">
        <f t="shared" si="26"/>
        <v>0.6839999999999999</v>
      </c>
      <c r="Q62" s="22">
        <f t="shared" si="27"/>
        <v>0.6541777777777777</v>
      </c>
      <c r="R62" s="28"/>
      <c r="S62" s="28">
        <v>10</v>
      </c>
      <c r="T62" s="29"/>
      <c r="U62" s="28"/>
      <c r="V62" s="28">
        <v>39</v>
      </c>
      <c r="W62" s="28"/>
      <c r="X62" s="23">
        <f t="shared" si="2"/>
        <v>0.7849999999999999</v>
      </c>
      <c r="Y62" s="21">
        <f t="shared" si="3"/>
        <v>0.736</v>
      </c>
      <c r="Z62" s="21"/>
      <c r="AA62" s="21">
        <v>38</v>
      </c>
      <c r="AB62" s="21"/>
      <c r="AC62" s="21"/>
      <c r="AD62" s="21"/>
      <c r="AE62" s="21"/>
      <c r="AF62" s="23">
        <f t="shared" si="4"/>
        <v>0.95</v>
      </c>
      <c r="AG62" s="21">
        <f t="shared" si="5"/>
        <v>0.7424999999999999</v>
      </c>
      <c r="AH62" s="21"/>
      <c r="AI62" s="21"/>
      <c r="AJ62" s="21"/>
      <c r="AK62" s="21">
        <v>48</v>
      </c>
      <c r="AL62" s="21"/>
      <c r="AM62" s="21"/>
      <c r="AN62" s="23">
        <f t="shared" si="6"/>
        <v>0.96</v>
      </c>
      <c r="AO62" s="21">
        <f t="shared" si="7"/>
        <v>0.679</v>
      </c>
      <c r="AP62" s="21"/>
      <c r="AQ62" s="21"/>
      <c r="AR62" s="21">
        <v>19</v>
      </c>
      <c r="AS62" s="21"/>
      <c r="AT62" s="21"/>
      <c r="AU62" s="21"/>
      <c r="AV62" s="23">
        <f t="shared" si="8"/>
        <v>0.95</v>
      </c>
      <c r="AW62" s="21">
        <f t="shared" si="9"/>
        <v>0.6941666666666666</v>
      </c>
      <c r="AX62" s="26"/>
      <c r="AY62" s="26">
        <f t="shared" si="10"/>
        <v>38</v>
      </c>
      <c r="AZ62" s="27"/>
      <c r="BA62" s="27"/>
      <c r="BB62" s="27"/>
      <c r="BC62" s="27">
        <v>20</v>
      </c>
      <c r="BD62" s="21">
        <f t="shared" si="11"/>
        <v>0.7516666666666666</v>
      </c>
      <c r="BE62" s="21">
        <f t="shared" si="12"/>
        <v>0.7625277777777777</v>
      </c>
      <c r="BF62" s="26"/>
      <c r="BG62" s="26"/>
      <c r="BH62" s="26"/>
      <c r="BI62" s="26">
        <f t="shared" si="13"/>
        <v>48</v>
      </c>
      <c r="BJ62" s="27"/>
      <c r="BK62" s="27">
        <v>20</v>
      </c>
      <c r="BL62" s="21">
        <f t="shared" si="14"/>
        <v>0.8426666666666667</v>
      </c>
      <c r="BM62" s="21">
        <f t="shared" si="15"/>
        <v>0.7158444444444445</v>
      </c>
      <c r="BN62" s="26"/>
      <c r="BO62" s="26"/>
      <c r="BP62" s="26">
        <f t="shared" si="16"/>
        <v>76</v>
      </c>
      <c r="BQ62" s="26"/>
      <c r="BR62" s="26"/>
      <c r="BS62" s="26"/>
      <c r="BT62" s="21">
        <f t="shared" si="17"/>
        <v>0.95</v>
      </c>
      <c r="BU62" s="22">
        <f t="shared" si="18"/>
        <v>0.6941666666666666</v>
      </c>
      <c r="BV62" s="17">
        <f t="shared" si="19"/>
        <v>0.8591666666666667</v>
      </c>
    </row>
    <row r="63" spans="1:74" s="1" customFormat="1" ht="15" thickBot="1">
      <c r="A63" s="3">
        <v>20130058</v>
      </c>
      <c r="B63" s="4" t="s">
        <v>7</v>
      </c>
      <c r="C63" s="4"/>
      <c r="D63" s="3">
        <f t="shared" si="20"/>
        <v>69</v>
      </c>
      <c r="E63" s="3">
        <f t="shared" si="21"/>
        <v>78</v>
      </c>
      <c r="F63" s="3">
        <f t="shared" si="22"/>
        <v>65</v>
      </c>
      <c r="G63" s="3">
        <f t="shared" si="23"/>
        <v>76</v>
      </c>
      <c r="H63" s="3">
        <f t="shared" si="24"/>
        <v>89</v>
      </c>
      <c r="I63" s="3">
        <f t="shared" si="25"/>
        <v>51</v>
      </c>
      <c r="J63" s="26">
        <v>69</v>
      </c>
      <c r="K63" s="26"/>
      <c r="L63" s="27"/>
      <c r="M63" s="27"/>
      <c r="N63" s="27">
        <v>59</v>
      </c>
      <c r="O63" s="27">
        <v>17</v>
      </c>
      <c r="P63" s="21">
        <f t="shared" si="26"/>
        <v>0.5896666666666667</v>
      </c>
      <c r="Q63" s="22">
        <f t="shared" si="27"/>
        <v>0.6541777777777777</v>
      </c>
      <c r="R63" s="28"/>
      <c r="S63" s="28">
        <v>18</v>
      </c>
      <c r="T63" s="29"/>
      <c r="U63" s="28"/>
      <c r="V63" s="28">
        <v>30</v>
      </c>
      <c r="W63" s="28"/>
      <c r="X63" s="23">
        <f t="shared" si="2"/>
        <v>0.81</v>
      </c>
      <c r="Y63" s="21">
        <f t="shared" si="3"/>
        <v>0.736</v>
      </c>
      <c r="Z63" s="21"/>
      <c r="AA63" s="21">
        <v>30</v>
      </c>
      <c r="AB63" s="21"/>
      <c r="AC63" s="21"/>
      <c r="AD63" s="21"/>
      <c r="AE63" s="21"/>
      <c r="AF63" s="23">
        <f t="shared" si="4"/>
        <v>0.75</v>
      </c>
      <c r="AG63" s="21">
        <f t="shared" si="5"/>
        <v>0.7424999999999999</v>
      </c>
      <c r="AH63" s="21"/>
      <c r="AI63" s="21"/>
      <c r="AJ63" s="21"/>
      <c r="AK63" s="21">
        <v>38</v>
      </c>
      <c r="AL63" s="21"/>
      <c r="AM63" s="21"/>
      <c r="AN63" s="23">
        <f t="shared" si="6"/>
        <v>0.76</v>
      </c>
      <c r="AO63" s="21">
        <f t="shared" si="7"/>
        <v>0.679</v>
      </c>
      <c r="AP63" s="21"/>
      <c r="AQ63" s="21"/>
      <c r="AR63" s="21">
        <v>13</v>
      </c>
      <c r="AS63" s="21"/>
      <c r="AT63" s="21"/>
      <c r="AU63" s="21"/>
      <c r="AV63" s="23">
        <f t="shared" si="8"/>
        <v>0.65</v>
      </c>
      <c r="AW63" s="21">
        <f t="shared" si="9"/>
        <v>0.6941666666666666</v>
      </c>
      <c r="AX63" s="26"/>
      <c r="AY63" s="26">
        <f t="shared" si="10"/>
        <v>30</v>
      </c>
      <c r="AZ63" s="27"/>
      <c r="BA63" s="27"/>
      <c r="BB63" s="27"/>
      <c r="BC63" s="27">
        <v>17</v>
      </c>
      <c r="BD63" s="21">
        <f t="shared" si="11"/>
        <v>0.6216666666666666</v>
      </c>
      <c r="BE63" s="21">
        <f t="shared" si="12"/>
        <v>0.7625277777777777</v>
      </c>
      <c r="BF63" s="26"/>
      <c r="BG63" s="26"/>
      <c r="BH63" s="26"/>
      <c r="BI63" s="26">
        <f t="shared" si="13"/>
        <v>38</v>
      </c>
      <c r="BJ63" s="27"/>
      <c r="BK63" s="27">
        <v>17</v>
      </c>
      <c r="BL63" s="21">
        <f t="shared" si="14"/>
        <v>0.6826666666666666</v>
      </c>
      <c r="BM63" s="21">
        <f t="shared" si="15"/>
        <v>0.7158444444444445</v>
      </c>
      <c r="BN63" s="26"/>
      <c r="BO63" s="26"/>
      <c r="BP63" s="26">
        <f t="shared" si="16"/>
        <v>52</v>
      </c>
      <c r="BQ63" s="26"/>
      <c r="BR63" s="26"/>
      <c r="BS63" s="26"/>
      <c r="BT63" s="21">
        <f t="shared" si="17"/>
        <v>0.65</v>
      </c>
      <c r="BU63" s="22">
        <f t="shared" si="18"/>
        <v>0.6941666666666666</v>
      </c>
      <c r="BV63" s="17">
        <f t="shared" si="19"/>
        <v>0.68925</v>
      </c>
    </row>
    <row r="64" spans="1:74" s="1" customFormat="1" ht="15" thickBot="1">
      <c r="A64" s="3">
        <v>20130059</v>
      </c>
      <c r="B64" s="4" t="s">
        <v>7</v>
      </c>
      <c r="C64" s="4"/>
      <c r="D64" s="3">
        <f t="shared" si="20"/>
        <v>83</v>
      </c>
      <c r="E64" s="3">
        <f t="shared" si="21"/>
        <v>54</v>
      </c>
      <c r="F64" s="3">
        <f t="shared" si="22"/>
        <v>80</v>
      </c>
      <c r="G64" s="3">
        <f t="shared" si="23"/>
        <v>82</v>
      </c>
      <c r="H64" s="3">
        <f t="shared" si="24"/>
        <v>88</v>
      </c>
      <c r="I64" s="3">
        <f t="shared" si="25"/>
        <v>69</v>
      </c>
      <c r="J64" s="26">
        <v>83</v>
      </c>
      <c r="K64" s="26"/>
      <c r="L64" s="27"/>
      <c r="M64" s="27"/>
      <c r="N64" s="27">
        <v>56</v>
      </c>
      <c r="O64" s="27">
        <v>23</v>
      </c>
      <c r="P64" s="21">
        <f t="shared" si="26"/>
        <v>0.6976666666666667</v>
      </c>
      <c r="Q64" s="22">
        <f t="shared" si="27"/>
        <v>0.6541777777777777</v>
      </c>
      <c r="R64" s="28"/>
      <c r="S64" s="28">
        <v>12</v>
      </c>
      <c r="T64" s="29"/>
      <c r="U64" s="28"/>
      <c r="V64" s="28">
        <v>32</v>
      </c>
      <c r="W64" s="28"/>
      <c r="X64" s="23">
        <f t="shared" si="2"/>
        <v>0.72</v>
      </c>
      <c r="Y64" s="21">
        <f t="shared" si="3"/>
        <v>0.736</v>
      </c>
      <c r="Z64" s="21"/>
      <c r="AA64" s="21">
        <v>21</v>
      </c>
      <c r="AB64" s="21"/>
      <c r="AC64" s="21"/>
      <c r="AD64" s="21"/>
      <c r="AE64" s="21"/>
      <c r="AF64" s="23">
        <f t="shared" si="4"/>
        <v>0.525</v>
      </c>
      <c r="AG64" s="21">
        <f t="shared" si="5"/>
        <v>0.7424999999999999</v>
      </c>
      <c r="AH64" s="21"/>
      <c r="AI64" s="21"/>
      <c r="AJ64" s="21"/>
      <c r="AK64" s="21">
        <v>41</v>
      </c>
      <c r="AL64" s="21"/>
      <c r="AM64" s="21"/>
      <c r="AN64" s="23">
        <f t="shared" si="6"/>
        <v>0.82</v>
      </c>
      <c r="AO64" s="21">
        <f t="shared" si="7"/>
        <v>0.679</v>
      </c>
      <c r="AP64" s="21"/>
      <c r="AQ64" s="21"/>
      <c r="AR64" s="21">
        <v>16</v>
      </c>
      <c r="AS64" s="21"/>
      <c r="AT64" s="21"/>
      <c r="AU64" s="21"/>
      <c r="AV64" s="23">
        <f t="shared" si="8"/>
        <v>0.8</v>
      </c>
      <c r="AW64" s="21">
        <f t="shared" si="9"/>
        <v>0.6941666666666666</v>
      </c>
      <c r="AX64" s="26"/>
      <c r="AY64" s="26">
        <f t="shared" si="10"/>
        <v>21</v>
      </c>
      <c r="AZ64" s="27"/>
      <c r="BA64" s="27"/>
      <c r="BB64" s="27"/>
      <c r="BC64" s="27">
        <v>23</v>
      </c>
      <c r="BD64" s="21">
        <f t="shared" si="11"/>
        <v>0.6941666666666666</v>
      </c>
      <c r="BE64" s="21">
        <f t="shared" si="12"/>
        <v>0.7625277777777777</v>
      </c>
      <c r="BF64" s="26"/>
      <c r="BG64" s="26"/>
      <c r="BH64" s="26"/>
      <c r="BI64" s="26">
        <f t="shared" si="13"/>
        <v>41</v>
      </c>
      <c r="BJ64" s="27"/>
      <c r="BK64" s="27">
        <v>23</v>
      </c>
      <c r="BL64" s="21">
        <f t="shared" si="14"/>
        <v>0.7986666666666666</v>
      </c>
      <c r="BM64" s="21">
        <f t="shared" si="15"/>
        <v>0.7158444444444445</v>
      </c>
      <c r="BN64" s="26"/>
      <c r="BO64" s="26"/>
      <c r="BP64" s="26">
        <f t="shared" si="16"/>
        <v>64</v>
      </c>
      <c r="BQ64" s="26"/>
      <c r="BR64" s="26"/>
      <c r="BS64" s="26"/>
      <c r="BT64" s="21">
        <f t="shared" si="17"/>
        <v>0.8</v>
      </c>
      <c r="BU64" s="22">
        <f t="shared" si="18"/>
        <v>0.6941666666666666</v>
      </c>
      <c r="BV64" s="17">
        <f t="shared" si="19"/>
        <v>0.7319375</v>
      </c>
    </row>
    <row r="65" spans="1:74" s="1" customFormat="1" ht="15" thickBot="1">
      <c r="A65" s="3">
        <v>20130060</v>
      </c>
      <c r="B65" s="4" t="s">
        <v>7</v>
      </c>
      <c r="C65" s="4"/>
      <c r="D65" s="3">
        <f t="shared" si="20"/>
        <v>48</v>
      </c>
      <c r="E65" s="3">
        <f t="shared" si="21"/>
        <v>60</v>
      </c>
      <c r="F65" s="3">
        <f t="shared" si="22"/>
        <v>45</v>
      </c>
      <c r="G65" s="3">
        <f t="shared" si="23"/>
        <v>58</v>
      </c>
      <c r="H65" s="3">
        <f t="shared" si="24"/>
        <v>73</v>
      </c>
      <c r="I65" s="3">
        <f t="shared" si="25"/>
        <v>48</v>
      </c>
      <c r="J65" s="26">
        <v>48</v>
      </c>
      <c r="K65" s="26"/>
      <c r="L65" s="27"/>
      <c r="M65" s="27"/>
      <c r="N65" s="27">
        <v>46</v>
      </c>
      <c r="O65" s="27">
        <v>16</v>
      </c>
      <c r="P65" s="21">
        <f t="shared" si="26"/>
        <v>0.48933333333333334</v>
      </c>
      <c r="Q65" s="22">
        <f t="shared" si="27"/>
        <v>0.6541777777777777</v>
      </c>
      <c r="R65" s="28"/>
      <c r="S65" s="28">
        <v>18</v>
      </c>
      <c r="T65" s="29"/>
      <c r="U65" s="28"/>
      <c r="V65" s="28">
        <v>27</v>
      </c>
      <c r="W65" s="28"/>
      <c r="X65" s="23">
        <f t="shared" si="2"/>
        <v>0.7650000000000001</v>
      </c>
      <c r="Y65" s="21">
        <f t="shared" si="3"/>
        <v>0.736</v>
      </c>
      <c r="Z65" s="21"/>
      <c r="AA65" s="21">
        <v>21</v>
      </c>
      <c r="AB65" s="21"/>
      <c r="AC65" s="21"/>
      <c r="AD65" s="21"/>
      <c r="AE65" s="21"/>
      <c r="AF65" s="23">
        <f>IF($Z$4&gt;0,Z65/$Z$3*$Z$4,0)+IF($AA$4&gt;0,AA65/$AA$3*$AA$4,0)+IF($AB$4&gt;0,AB65/$AB$3*$AB$4,0)+IF($AC$4&gt;0,AC65/$AC$3*$AC$4,0)+IF($AD$4&gt;0,AD65/$AD$3*$AD$4,0)+IF($AE$4&gt;0,AE65/$AE$3*$AE$4,0)</f>
        <v>0.525</v>
      </c>
      <c r="AG65" s="21">
        <f t="shared" si="5"/>
        <v>0.7424999999999999</v>
      </c>
      <c r="AH65" s="21"/>
      <c r="AI65" s="21"/>
      <c r="AJ65" s="21"/>
      <c r="AK65" s="21">
        <v>29</v>
      </c>
      <c r="AL65" s="21"/>
      <c r="AM65" s="21"/>
      <c r="AN65" s="23">
        <f t="shared" si="6"/>
        <v>0.58</v>
      </c>
      <c r="AO65" s="21">
        <f t="shared" si="7"/>
        <v>0.679</v>
      </c>
      <c r="AP65" s="21"/>
      <c r="AQ65" s="21"/>
      <c r="AR65" s="21">
        <v>9</v>
      </c>
      <c r="AS65" s="21"/>
      <c r="AT65" s="21"/>
      <c r="AU65" s="21"/>
      <c r="AV65" s="23">
        <f t="shared" si="8"/>
        <v>0.45</v>
      </c>
      <c r="AW65" s="21">
        <f t="shared" si="9"/>
        <v>0.6941666666666666</v>
      </c>
      <c r="AX65" s="26"/>
      <c r="AY65" s="26">
        <f t="shared" si="10"/>
        <v>21</v>
      </c>
      <c r="AZ65" s="27"/>
      <c r="BA65" s="27"/>
      <c r="BB65" s="27"/>
      <c r="BC65" s="27">
        <v>16</v>
      </c>
      <c r="BD65" s="21">
        <f t="shared" si="11"/>
        <v>0.5308333333333333</v>
      </c>
      <c r="BE65" s="21">
        <f t="shared" si="12"/>
        <v>0.7625277777777777</v>
      </c>
      <c r="BF65" s="26"/>
      <c r="BG65" s="26"/>
      <c r="BH65" s="26"/>
      <c r="BI65" s="26">
        <f t="shared" si="13"/>
        <v>29</v>
      </c>
      <c r="BJ65" s="27"/>
      <c r="BK65" s="27">
        <v>16</v>
      </c>
      <c r="BL65" s="21">
        <f t="shared" si="14"/>
        <v>0.5613333333333334</v>
      </c>
      <c r="BM65" s="21">
        <f t="shared" si="15"/>
        <v>0.7158444444444445</v>
      </c>
      <c r="BN65" s="26"/>
      <c r="BO65" s="26"/>
      <c r="BP65" s="26">
        <f t="shared" si="16"/>
        <v>36</v>
      </c>
      <c r="BQ65" s="26"/>
      <c r="BR65" s="26"/>
      <c r="BS65" s="26"/>
      <c r="BT65" s="21">
        <f t="shared" si="17"/>
        <v>0.45</v>
      </c>
      <c r="BU65" s="22">
        <f t="shared" si="18"/>
        <v>0.6941666666666666</v>
      </c>
      <c r="BV65" s="17">
        <f t="shared" si="19"/>
        <v>0.5439375000000001</v>
      </c>
    </row>
    <row r="66" spans="1:74" s="36" customFormat="1" ht="15" thickBot="1">
      <c r="A66" s="54" t="s">
        <v>0</v>
      </c>
      <c r="B66" s="54"/>
      <c r="C66" s="33"/>
      <c r="D66" s="34">
        <f aca="true" t="shared" si="28" ref="D66:I66">AVERAGE(D6:D65)</f>
        <v>72.11666666666666</v>
      </c>
      <c r="E66" s="34">
        <f t="shared" si="28"/>
        <v>73.7</v>
      </c>
      <c r="F66" s="34">
        <f t="shared" si="28"/>
        <v>69.41666666666667</v>
      </c>
      <c r="G66" s="34">
        <f t="shared" si="28"/>
        <v>67.9</v>
      </c>
      <c r="H66" s="34">
        <f t="shared" si="28"/>
        <v>78.88333333333334</v>
      </c>
      <c r="I66" s="34">
        <f t="shared" si="28"/>
        <v>69.4</v>
      </c>
      <c r="J66" s="35">
        <f aca="true" t="shared" si="29" ref="J66:BS66">IF(J4&gt;0,AVERAGE(J6:J65),0)</f>
        <v>72.11666666666666</v>
      </c>
      <c r="K66" s="35">
        <f t="shared" si="29"/>
        <v>0</v>
      </c>
      <c r="L66" s="35">
        <f t="shared" si="29"/>
        <v>0</v>
      </c>
      <c r="M66" s="35">
        <f t="shared" si="29"/>
        <v>0</v>
      </c>
      <c r="N66" s="35">
        <f t="shared" si="29"/>
        <v>48.88333333333333</v>
      </c>
      <c r="O66" s="35">
        <f t="shared" si="29"/>
        <v>23.133333333333333</v>
      </c>
      <c r="P66" s="21">
        <f t="shared" si="26"/>
        <v>0.6541777777777777</v>
      </c>
      <c r="Q66" s="22">
        <f t="shared" si="27"/>
        <v>0.6541777777777777</v>
      </c>
      <c r="R66" s="35">
        <f t="shared" si="29"/>
        <v>0</v>
      </c>
      <c r="S66" s="35">
        <f t="shared" si="29"/>
        <v>14.3</v>
      </c>
      <c r="T66" s="35">
        <f t="shared" si="29"/>
        <v>0</v>
      </c>
      <c r="U66" s="35">
        <f t="shared" si="29"/>
        <v>0</v>
      </c>
      <c r="V66" s="35">
        <f t="shared" si="29"/>
        <v>30</v>
      </c>
      <c r="W66" s="35">
        <f t="shared" si="29"/>
        <v>0</v>
      </c>
      <c r="X66" s="23">
        <f t="shared" si="2"/>
        <v>0.736</v>
      </c>
      <c r="Y66" s="21">
        <f t="shared" si="3"/>
        <v>0.736</v>
      </c>
      <c r="Z66" s="35">
        <f t="shared" si="29"/>
        <v>0</v>
      </c>
      <c r="AA66" s="35">
        <f t="shared" si="29"/>
        <v>29.7</v>
      </c>
      <c r="AB66" s="35">
        <f t="shared" si="29"/>
        <v>0</v>
      </c>
      <c r="AC66" s="35">
        <f t="shared" si="29"/>
        <v>0</v>
      </c>
      <c r="AD66" s="35">
        <f t="shared" si="29"/>
        <v>0</v>
      </c>
      <c r="AE66" s="35">
        <f t="shared" si="29"/>
        <v>0</v>
      </c>
      <c r="AF66" s="23">
        <f>IF($Z$4&gt;0,Z66/$Z$3*$Z$4,0)+IF($AA$4&gt;0,AA66/$AA$3*$AA$4,0)+IF($AB$4&gt;0,AB66/$AB$3*$AB$4,0)+IF($AC$4&gt;0,AC66/$AC$3*$AC$4,0)+IF($AD$4&gt;0,AD66/$AD$3*$AD$4,0)+IF($AE$4&gt;0,AE66/$AE$3*$AE$4,0)</f>
        <v>0.7424999999999999</v>
      </c>
      <c r="AG66" s="21">
        <f t="shared" si="5"/>
        <v>0.7424999999999999</v>
      </c>
      <c r="AH66" s="35">
        <f t="shared" si="29"/>
        <v>0</v>
      </c>
      <c r="AI66" s="35">
        <f t="shared" si="29"/>
        <v>0</v>
      </c>
      <c r="AJ66" s="35">
        <f t="shared" si="29"/>
        <v>0</v>
      </c>
      <c r="AK66" s="35">
        <f t="shared" si="29"/>
        <v>33.95</v>
      </c>
      <c r="AL66" s="35">
        <f t="shared" si="29"/>
        <v>0</v>
      </c>
      <c r="AM66" s="35">
        <f t="shared" si="29"/>
        <v>0</v>
      </c>
      <c r="AN66" s="23">
        <f t="shared" si="6"/>
        <v>0.679</v>
      </c>
      <c r="AO66" s="21">
        <f t="shared" si="7"/>
        <v>0.679</v>
      </c>
      <c r="AP66" s="35">
        <f t="shared" si="29"/>
        <v>0</v>
      </c>
      <c r="AQ66" s="35">
        <f t="shared" si="29"/>
        <v>0</v>
      </c>
      <c r="AR66" s="35">
        <f t="shared" si="29"/>
        <v>13.883333333333333</v>
      </c>
      <c r="AS66" s="35">
        <f t="shared" si="29"/>
        <v>0</v>
      </c>
      <c r="AT66" s="35">
        <f t="shared" si="29"/>
        <v>0</v>
      </c>
      <c r="AU66" s="35">
        <f t="shared" si="29"/>
        <v>0</v>
      </c>
      <c r="AV66" s="23">
        <f t="shared" si="8"/>
        <v>0.6941666666666666</v>
      </c>
      <c r="AW66" s="21">
        <f t="shared" si="9"/>
        <v>0.6941666666666666</v>
      </c>
      <c r="AX66" s="35">
        <f t="shared" si="29"/>
        <v>0</v>
      </c>
      <c r="AY66" s="35">
        <f t="shared" si="29"/>
        <v>29.7</v>
      </c>
      <c r="AZ66" s="35">
        <f t="shared" si="29"/>
        <v>0</v>
      </c>
      <c r="BA66" s="35">
        <f t="shared" si="29"/>
        <v>0</v>
      </c>
      <c r="BB66" s="35">
        <f t="shared" si="29"/>
        <v>0</v>
      </c>
      <c r="BC66" s="35">
        <f t="shared" si="29"/>
        <v>23.133333333333333</v>
      </c>
      <c r="BD66" s="21">
        <f t="shared" si="11"/>
        <v>0.7625277777777777</v>
      </c>
      <c r="BE66" s="21">
        <f t="shared" si="12"/>
        <v>0.7625277777777777</v>
      </c>
      <c r="BF66" s="35">
        <f t="shared" si="29"/>
        <v>0</v>
      </c>
      <c r="BG66" s="35">
        <f t="shared" si="29"/>
        <v>0</v>
      </c>
      <c r="BH66" s="35">
        <f t="shared" si="29"/>
        <v>0</v>
      </c>
      <c r="BI66" s="35">
        <f t="shared" si="29"/>
        <v>33.95</v>
      </c>
      <c r="BJ66" s="35">
        <f t="shared" si="29"/>
        <v>0</v>
      </c>
      <c r="BK66" s="35">
        <f t="shared" si="29"/>
        <v>23.133333333333333</v>
      </c>
      <c r="BL66" s="21">
        <f t="shared" si="14"/>
        <v>0.7158444444444445</v>
      </c>
      <c r="BM66" s="21">
        <f t="shared" si="15"/>
        <v>0.7158444444444445</v>
      </c>
      <c r="BN66" s="35">
        <f t="shared" si="29"/>
        <v>0</v>
      </c>
      <c r="BO66" s="35">
        <f t="shared" si="29"/>
        <v>0</v>
      </c>
      <c r="BP66" s="35">
        <f t="shared" si="29"/>
        <v>55.53333333333333</v>
      </c>
      <c r="BQ66" s="35">
        <f t="shared" si="29"/>
        <v>0</v>
      </c>
      <c r="BR66" s="35">
        <f t="shared" si="29"/>
        <v>0</v>
      </c>
      <c r="BS66" s="35">
        <f t="shared" si="29"/>
        <v>0</v>
      </c>
      <c r="BT66" s="21">
        <f t="shared" si="17"/>
        <v>0.6941666666666666</v>
      </c>
      <c r="BU66" s="22">
        <f t="shared" si="18"/>
        <v>0.6941666666666666</v>
      </c>
      <c r="BV66" s="17">
        <f t="shared" si="19"/>
        <v>0.7097979166666667</v>
      </c>
    </row>
    <row r="67" spans="1:74" s="1" customFormat="1" ht="15" customHeight="1" thickBot="1">
      <c r="A67" s="55" t="s">
        <v>12</v>
      </c>
      <c r="B67" s="55"/>
      <c r="C67" s="55"/>
      <c r="D67" s="55"/>
      <c r="E67" s="55"/>
      <c r="F67" s="55"/>
      <c r="G67" s="55"/>
      <c r="H67" s="55"/>
      <c r="I67" s="55"/>
      <c r="J67" s="45">
        <f>IF(J4&gt;0,J66/J3*J4,0)+IF(K4&gt;0,K66/K3*K4,0)+IF(L4&gt;0,L66/L3*L4,0)+IF(M4&gt;0,M66/M3*M4,0)+IF(N4&gt;0,N66/N3*N4,0)+IF(O4&gt;0,O66/O3*O4,0)</f>
        <v>0.6541777777777777</v>
      </c>
      <c r="K67" s="46"/>
      <c r="L67" s="46"/>
      <c r="M67" s="46"/>
      <c r="N67" s="46"/>
      <c r="O67" s="47"/>
      <c r="P67" s="5"/>
      <c r="Q67" s="5"/>
      <c r="R67" s="45">
        <f>IF(R4&gt;0,R66/R3*R4,0)+IF(S4&gt;0,S66/S3*S4,0)+IF(T4&gt;0,T66/T3*T4,0)+IF(U4&gt;0,U66/U3*U4,0)+IF(V4&gt;0,V66/V3*V4,0)+IF(W4&gt;0,W66/W3*W4,0)</f>
        <v>0.736</v>
      </c>
      <c r="S67" s="46"/>
      <c r="T67" s="46"/>
      <c r="U67" s="46"/>
      <c r="V67" s="46"/>
      <c r="W67" s="47"/>
      <c r="X67" s="23"/>
      <c r="Y67" s="21"/>
      <c r="Z67" s="45">
        <f>AF66</f>
        <v>0.7424999999999999</v>
      </c>
      <c r="AA67" s="46"/>
      <c r="AB67" s="46"/>
      <c r="AC67" s="46"/>
      <c r="AD67" s="46"/>
      <c r="AE67" s="46"/>
      <c r="AF67" s="57"/>
      <c r="AG67" s="21">
        <f t="shared" si="5"/>
        <v>0.7424999999999999</v>
      </c>
      <c r="AH67" s="45">
        <f>AN66</f>
        <v>0.679</v>
      </c>
      <c r="AI67" s="46"/>
      <c r="AJ67" s="46"/>
      <c r="AK67" s="46"/>
      <c r="AL67" s="46"/>
      <c r="AM67" s="46"/>
      <c r="AN67" s="15"/>
      <c r="AO67" s="21"/>
      <c r="AP67" s="45">
        <f>AV66</f>
        <v>0.6941666666666666</v>
      </c>
      <c r="AQ67" s="46"/>
      <c r="AR67" s="46"/>
      <c r="AS67" s="46"/>
      <c r="AT67" s="46"/>
      <c r="AU67" s="46"/>
      <c r="AV67" s="56"/>
      <c r="AW67" s="21"/>
      <c r="AX67" s="45">
        <f>IF(AX4&gt;0,AX66/AX3*AX4,0)+IF(AY4&gt;0,AY66/AY3*AY4,0)+IF(AZ4&gt;0,AZ66/AZ3*AZ4,0)+IF(BA4&gt;0,BA66/BA3*BA4,0)+IF(BB4&gt;0,BB66/BB3*BB4,0)+IF(BC4&gt;0,BC66/BC3*BC4,0)</f>
        <v>0.7625277777777777</v>
      </c>
      <c r="AY67" s="46"/>
      <c r="AZ67" s="46"/>
      <c r="BA67" s="46"/>
      <c r="BB67" s="46"/>
      <c r="BC67" s="47"/>
      <c r="BD67" s="5"/>
      <c r="BE67" s="5"/>
      <c r="BF67" s="45">
        <f>IF(BF4&gt;0,BF66/BF3*BF4,0)+IF(BG4&gt;0,BG66/BG3*BG4,0)+IF(BH4&gt;0,BH66/BH3*BH4,0)+IF(BI4&gt;0,BI66/BI3*BI4,0)+IF(BJ4&gt;0,BJ66/BJ3*BJ4,0)+IF(BK4&gt;0,BK66/BK3*BK4,0)</f>
        <v>0.7158444444444445</v>
      </c>
      <c r="BG67" s="46"/>
      <c r="BH67" s="46"/>
      <c r="BI67" s="46"/>
      <c r="BJ67" s="46"/>
      <c r="BK67" s="47"/>
      <c r="BL67" s="5"/>
      <c r="BM67" s="5"/>
      <c r="BN67" s="45">
        <f>IF(BN4&gt;0,BN66/BN3*BN4,0)+IF(BO4&gt;0,BO66/BO3*BO4,0)+IF(BP4&gt;0,BP66/BP3*BP4,0)+IF(BQ4&gt;0,BQ66/BQ3*BQ4,0)+IF(BR4&gt;0,BR66/BR3*BR4,0)+IF(BS4&gt;0,BS66/BS3*BS4,0)</f>
        <v>0.6941666666666666</v>
      </c>
      <c r="BO67" s="46"/>
      <c r="BP67" s="46"/>
      <c r="BQ67" s="46"/>
      <c r="BR67" s="46"/>
      <c r="BS67" s="47"/>
      <c r="BT67" s="5"/>
      <c r="BU67" s="16"/>
      <c r="BV67" s="14"/>
    </row>
  </sheetData>
  <sheetProtection/>
  <mergeCells count="23">
    <mergeCell ref="A66:B66"/>
    <mergeCell ref="AX1:BE1"/>
    <mergeCell ref="A67:I67"/>
    <mergeCell ref="J67:O67"/>
    <mergeCell ref="AH1:AO1"/>
    <mergeCell ref="AP1:AW1"/>
    <mergeCell ref="Z1:AG1"/>
    <mergeCell ref="Z67:AE67"/>
    <mergeCell ref="AH67:AM67"/>
    <mergeCell ref="AP67:AU67"/>
    <mergeCell ref="A4:C4"/>
    <mergeCell ref="A3:C3"/>
    <mergeCell ref="J1:Q1"/>
    <mergeCell ref="A2:C2"/>
    <mergeCell ref="R1:Y1"/>
    <mergeCell ref="A1:I1"/>
    <mergeCell ref="BV1:BV2"/>
    <mergeCell ref="BF1:BM1"/>
    <mergeCell ref="AX67:BC67"/>
    <mergeCell ref="BF67:BK67"/>
    <mergeCell ref="BN67:BS67"/>
    <mergeCell ref="R67:W67"/>
    <mergeCell ref="BN1:BU1"/>
  </mergeCells>
  <conditionalFormatting sqref="BD4">
    <cfRule type="cellIs" priority="7" dxfId="0" operator="notEqual" stopIfTrue="1">
      <formula>1</formula>
    </cfRule>
  </conditionalFormatting>
  <conditionalFormatting sqref="X4">
    <cfRule type="cellIs" priority="8" dxfId="0" operator="notEqual" stopIfTrue="1">
      <formula>1</formula>
    </cfRule>
  </conditionalFormatting>
  <conditionalFormatting sqref="D3:I3">
    <cfRule type="cellIs" priority="10" dxfId="0" operator="notEqual" stopIfTrue="1">
      <formula>100</formula>
    </cfRule>
  </conditionalFormatting>
  <conditionalFormatting sqref="BL4">
    <cfRule type="cellIs" priority="6" dxfId="0" operator="notEqual" stopIfTrue="1">
      <formula>1</formula>
    </cfRule>
  </conditionalFormatting>
  <conditionalFormatting sqref="BT4">
    <cfRule type="cellIs" priority="5" dxfId="0" operator="notEqual" stopIfTrue="1">
      <formula>1</formula>
    </cfRule>
  </conditionalFormatting>
  <conditionalFormatting sqref="P4">
    <cfRule type="cellIs" priority="9" dxfId="0" operator="notEqual" stopIfTrue="1">
      <formula>1</formula>
    </cfRule>
  </conditionalFormatting>
  <conditionalFormatting sqref="AF4">
    <cfRule type="cellIs" priority="3" dxfId="0" operator="notEqual" stopIfTrue="1">
      <formula>1</formula>
    </cfRule>
  </conditionalFormatting>
  <conditionalFormatting sqref="AN4">
    <cfRule type="cellIs" priority="2" dxfId="0" operator="notEqual" stopIfTrue="1">
      <formula>1</formula>
    </cfRule>
  </conditionalFormatting>
  <conditionalFormatting sqref="AV4">
    <cfRule type="cellIs" priority="1" dxfId="0" operator="not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5:N12"/>
  <sheetViews>
    <sheetView zoomScalePageLayoutView="0" workbookViewId="0" topLeftCell="A151">
      <selection activeCell="M10" sqref="M10"/>
    </sheetView>
  </sheetViews>
  <sheetFormatPr defaultColWidth="9.00390625" defaultRowHeight="14.25"/>
  <cols>
    <col min="13" max="13" width="11.75390625" style="0" customWidth="1"/>
    <col min="14" max="14" width="11.375" style="0" customWidth="1"/>
  </cols>
  <sheetData>
    <row r="5" spans="13:14" ht="14.25">
      <c r="M5" t="s">
        <v>2</v>
      </c>
      <c r="N5">
        <f>'数据'!J67</f>
        <v>0.6541777777777777</v>
      </c>
    </row>
    <row r="6" spans="13:14" ht="14.25">
      <c r="M6" t="s">
        <v>3</v>
      </c>
      <c r="N6">
        <f>'数据'!R67</f>
        <v>0.736</v>
      </c>
    </row>
    <row r="7" spans="13:14" ht="14.25">
      <c r="M7" t="s">
        <v>4</v>
      </c>
      <c r="N7">
        <f>'数据'!Z67</f>
        <v>0.7424999999999999</v>
      </c>
    </row>
    <row r="8" spans="13:14" ht="14.25">
      <c r="M8" s="2" t="s">
        <v>6</v>
      </c>
      <c r="N8">
        <f>'数据'!AH67</f>
        <v>0.679</v>
      </c>
    </row>
    <row r="9" spans="13:14" ht="14.25">
      <c r="M9" s="6" t="s">
        <v>13</v>
      </c>
      <c r="N9">
        <f>'数据'!AP67</f>
        <v>0.6941666666666666</v>
      </c>
    </row>
    <row r="10" spans="13:14" ht="14.25">
      <c r="M10" t="s">
        <v>38</v>
      </c>
      <c r="N10">
        <f>'数据'!AX67</f>
        <v>0.7625277777777777</v>
      </c>
    </row>
    <row r="11" spans="13:14" ht="14.25">
      <c r="M11" s="2" t="s">
        <v>57</v>
      </c>
      <c r="N11">
        <f>'数据'!BF67</f>
        <v>0.7158444444444445</v>
      </c>
    </row>
    <row r="12" spans="13:14" ht="14.25">
      <c r="M12" s="6" t="s">
        <v>58</v>
      </c>
      <c r="N12">
        <f>'数据'!BN67</f>
        <v>0.6941666666666666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2019-04-20T14:59:42Z</dcterms:created>
  <dcterms:modified xsi:type="dcterms:W3CDTF">2022-09-13T02:23:51Z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126d06acfa6c413f9af43c1e010926b6</vt:lpwstr>
  </property>
</Properties>
</file>